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120" yWindow="-120" windowWidth="51840" windowHeight="21240" activeTab="1"/>
  </bookViews>
  <sheets>
    <sheet sheetId="1" name="TSD Stage Info" state="visible" r:id="rId4"/>
    <sheet sheetId="2" name="Time Control Worksheet" state="visible" r:id="rId5"/>
    <sheet sheetId="3" name="Time Control Calculation" state="visible" r:id="rId6"/>
    <sheet sheetId="4" name="Control Waypoints" state="visible" r:id="rId7"/>
  </sheets>
  <calcPr calcId="171027"/>
</workbook>
</file>

<file path=xl/sharedStrings.xml><?xml version="1.0" encoding="utf-8"?>
<sst xmlns="http://schemas.openxmlformats.org/spreadsheetml/2006/main">
  <si>
    <t>Rally Navigator - Time Speed Distance</t>
  </si>
  <si>
    <t>Roadbook Name:</t>
  </si>
  <si>
    <t>Cross Country Rally Roadbook Sample</t>
  </si>
  <si>
    <t>Version:</t>
  </si>
  <si>
    <t>Sun Aug 30 2026 03:14:17 GMT-0700 (Pacific Daylight Time)</t>
  </si>
  <si>
    <t>Waypoint#</t>
  </si>
  <si>
    <t>Latitude N/S</t>
  </si>
  <si>
    <t>Longitude E/W</t>
  </si>
  <si>
    <t>Segment Distance</t>
  </si>
  <si>
    <t>Total Distance</t>
  </si>
  <si>
    <t>Speed</t>
  </si>
  <si>
    <t>Segment Time</t>
  </si>
  <si>
    <t>Total Time</t>
  </si>
  <si>
    <t>32°48.985'N</t>
  </si>
  <si>
    <t>114°50.580'W</t>
  </si>
  <si>
    <t>32°48.995'N</t>
  </si>
  <si>
    <t>114°52.237'W</t>
  </si>
  <si>
    <t>32°49.528'N</t>
  </si>
  <si>
    <t>114°51.953'W</t>
  </si>
  <si>
    <t>32°50.035'N</t>
  </si>
  <si>
    <t>114°51.681'W</t>
  </si>
  <si>
    <t>32°50.076'N</t>
  </si>
  <si>
    <t>114°51.732'W</t>
  </si>
  <si>
    <t>32°50.455'N</t>
  </si>
  <si>
    <t>114°52.195'W</t>
  </si>
  <si>
    <t>32°51.751'N</t>
  </si>
  <si>
    <t>114°53.834'W</t>
  </si>
  <si>
    <t>32°51.922'N</t>
  </si>
  <si>
    <t>114°54.112'W</t>
  </si>
  <si>
    <t>32°52.080'N</t>
  </si>
  <si>
    <t>114°54.309'W</t>
  </si>
  <si>
    <t>32°52.322'N</t>
  </si>
  <si>
    <t>114°54.607'W</t>
  </si>
  <si>
    <t>32°52.426'N</t>
  </si>
  <si>
    <t>114°54.725'W</t>
  </si>
  <si>
    <t>32°52.487'N</t>
  </si>
  <si>
    <t>114°54.812'W</t>
  </si>
  <si>
    <t>32°52.521'N</t>
  </si>
  <si>
    <t>114°54.808'W</t>
  </si>
  <si>
    <t>32°54.470'N</t>
  </si>
  <si>
    <t>114°57.276'W</t>
  </si>
  <si>
    <t>32°54.752'N</t>
  </si>
  <si>
    <t>114°57.633'W</t>
  </si>
  <si>
    <t>32°54.795'N</t>
  </si>
  <si>
    <t>114°57.688'W</t>
  </si>
  <si>
    <t>32°54.398'N</t>
  </si>
  <si>
    <t>114°58.245'W</t>
  </si>
  <si>
    <t>32°55.167'N</t>
  </si>
  <si>
    <t>114°58.493'W</t>
  </si>
  <si>
    <t>32°55.383'N</t>
  </si>
  <si>
    <t>114°58.637'W</t>
  </si>
  <si>
    <t>32°55.703'N</t>
  </si>
  <si>
    <t>114°59.066'W</t>
  </si>
  <si>
    <t>32°55.747'N</t>
  </si>
  <si>
    <t>114°58.894'W</t>
  </si>
  <si>
    <t>32°55.749'N</t>
  </si>
  <si>
    <t>114°58.897'W</t>
  </si>
  <si>
    <t>32°56.277'N</t>
  </si>
  <si>
    <t>114°59.563'W</t>
  </si>
  <si>
    <t>32°56.279'N</t>
  </si>
  <si>
    <t>114°59.583'W</t>
  </si>
  <si>
    <t>32°56.403'N</t>
  </si>
  <si>
    <t>114°59.739'W</t>
  </si>
  <si>
    <t>32°56.593'N</t>
  </si>
  <si>
    <t>114°59.976'W</t>
  </si>
  <si>
    <t>Rally Navigator</t>
  </si>
  <si>
    <t>Start Line and Time Control Worksheet</t>
  </si>
  <si>
    <t xml:space="preserve">This Sheet Organizes Start Line &amp; Time Control Staff and Recording of Car Times in the Field - PRINT HARD COPY for Start Line and each Time Control.
Start Line Workers Record Car # and Starting Time of Day for Each Car. Time Control Workers Record Car # and Time of Day Arriving at Time Control. Times are Entered into Excel 
Time Control Calculation Worksheet.</t>
  </si>
  <si>
    <t>Event Name</t>
  </si>
  <si>
    <t>Stage Name</t>
  </si>
  <si>
    <t>Time Control #</t>
  </si>
  <si>
    <t>Hour</t>
  </si>
  <si>
    <t>Minute</t>
  </si>
  <si>
    <t>Second</t>
  </si>
  <si>
    <t>Roadbook Waypoint #</t>
  </si>
  <si>
    <t>Stage Start Time</t>
  </si>
  <si>
    <t>Time Control Staff</t>
  </si>
  <si>
    <t>Start Interval</t>
  </si>
  <si>
    <t>Start Location</t>
  </si>
  <si>
    <t>Target Time</t>
  </si>
  <si>
    <t>Start CAP Heading</t>
  </si>
  <si>
    <t>First Car Arrival</t>
  </si>
  <si>
    <t>Car #</t>
  </si>
  <si>
    <t>Time of Day</t>
  </si>
  <si>
    <t>Starting Order - Time Control Recording - Time Variation Calculation</t>
  </si>
  <si>
    <t xml:space="preserve">This sheet will establish Start Time of Day and Target Time for each Car at a SINGLE Time Control.   Complete Starting Order and  Time for each Car and enter the Recorded  Actual Time of 
Day to TC from the Time Control Worksheet and Time Variation is automatically calculated.  </t>
  </si>
  <si>
    <t xml:space="preserve">IN EXCEL: ENTER THE STARTING ORDER FOR EACH CAR #, Then Duplicate this Sheet for each Time Control - Example: If you have 4 Time Control Points, Duplicate 4 copies of this 
Worksheet to produce Time Variation Data for each Car at each Time Control.  You can then calculate scoring (points) for each Time Control.</t>
  </si>
  <si>
    <t xml:space="preserve">Complete Fields In RED </t>
  </si>
  <si>
    <t>Name</t>
  </si>
  <si>
    <t>Points Calculation - Scoring</t>
  </si>
  <si>
    <t>Time Variation vs. Target Time = Points</t>
  </si>
  <si>
    <t>Enter Time Ranges and Points Assigned to Each Time Range</t>
  </si>
  <si>
    <t>Enter Stage Start Time of Day</t>
  </si>
  <si>
    <t>Distance to Time Control</t>
  </si>
  <si>
    <t>Seconds</t>
  </si>
  <si>
    <t>To</t>
  </si>
  <si>
    <t>Points</t>
  </si>
  <si>
    <t>Hour:Minute:Second</t>
  </si>
  <si>
    <t>Kilometers or Miles</t>
  </si>
  <si>
    <t>-</t>
  </si>
  <si>
    <t>07:00:00</t>
  </si>
  <si>
    <t>Enter Start Interval Between Cars</t>
  </si>
  <si>
    <t>Time to Time Control</t>
  </si>
  <si>
    <t>00:01:00</t>
  </si>
  <si>
    <t xml:space="preserve">Enter Starting 
Order</t>
  </si>
  <si>
    <t xml:space="preserve">Automatically Calculated Above Or 
Manually Enter Start Time</t>
  </si>
  <si>
    <t>Automatically Calculated</t>
  </si>
  <si>
    <t xml:space="preserve">Enter Time of Day From Time Control 
Worksheet</t>
  </si>
  <si>
    <t>Start Time of Day</t>
  </si>
  <si>
    <t>Target Time of Day to TC</t>
  </si>
  <si>
    <t>Actual Time of Day to TC</t>
  </si>
  <si>
    <t>Time Variation</t>
  </si>
  <si>
    <t xml:space="preserve">Points 
Earned</t>
  </si>
  <si>
    <t>00:00:00</t>
  </si>
  <si>
    <t>Control Waypoint Information</t>
  </si>
  <si>
    <t>Note #</t>
  </si>
  <si>
    <t>Waypoint #</t>
  </si>
  <si>
    <t>Waypoint Type</t>
  </si>
  <si>
    <t>Open Radius</t>
  </si>
  <si>
    <t>Validate Radius</t>
  </si>
  <si>
    <t>DSS</t>
  </si>
  <si>
    <t/>
  </si>
  <si>
    <t>WPM</t>
  </si>
  <si>
    <t>WPP</t>
  </si>
  <si>
    <t>SN</t>
  </si>
  <si>
    <t>WPS</t>
  </si>
  <si>
    <t>FN</t>
  </si>
  <si>
    <t>600</t>
  </si>
  <si>
    <t>CP</t>
  </si>
  <si>
    <t>WPC</t>
  </si>
  <si>
    <t>WPE</t>
  </si>
  <si>
    <t>ASS</t>
  </si>
  <si>
    <t>DZ</t>
  </si>
  <si>
    <t>FZ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</si>
</sst>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fonts x14ac:knownFonts="1">
    <font>
      <color theme="1"/>
      <family val="2"/>
      <scheme val="minor"/>
      <sz val="11"/>
      <name val="Calibri"/>
    </font>
    <font>
      <b/>
      <family val="2"/>
      <sz val="18"/>
      <name val="Arial"/>
    </font>
    <font>
      <b/>
      <family val="2"/>
      <sz val="10"/>
      <name val="Arial"/>
    </font>
    <font>
      <b/>
      <color rgb="FFFF0000"/>
      <family val="2"/>
      <sz val="9"/>
      <name val="Arial"/>
    </font>
    <font>
      <family val="2"/>
      <sz val="10"/>
      <name val="Arial"/>
    </font>
    <font>
      <b/>
      <color rgb="FF101010"/>
      <family val="2"/>
      <sz val="28"/>
      <name val="Arial"/>
    </font>
    <font>
      <b/>
      <color rgb="FF101010"/>
      <family val="2"/>
      <sz val="10"/>
      <name val="Arial"/>
    </font>
    <font>
      <b/>
      <color rgb="FF101010"/>
      <family val="2"/>
      <sz val="12"/>
      <name val="Arial"/>
    </font>
    <font>
      <b/>
      <color rgb="FF101010"/>
      <family val="2"/>
      <sz val="14"/>
      <name val="Arial"/>
    </font>
    <font>
      <b/>
      <color rgb="FF101010"/>
      <family val="2"/>
      <sz val="22"/>
      <name val="Arial"/>
    </font>
    <font>
      <b/>
      <color rgb="FF101010"/>
      <family val="2"/>
      <sz val="21"/>
      <name val="Arial"/>
    </font>
    <font>
      <b/>
      <color rgb="FF101010"/>
      <family val="2"/>
      <sz val="9"/>
      <name val="Arial"/>
    </font>
    <font>
      <b/>
      <color rgb="FFFF0000"/>
      <family val="2"/>
      <sz val="21"/>
      <name val="Arial"/>
    </font>
    <font>
      <b/>
      <color rgb="FF101010"/>
      <family val="2"/>
      <sz val="11"/>
      <name val="Arial"/>
    </font>
    <font>
      <b/>
      <color rgb="FFFF0000"/>
      <family val="2"/>
      <sz val="16"/>
      <name val="Arial"/>
    </font>
    <font>
      <b/>
      <color rgb="FFFF0000"/>
      <family val="2"/>
      <sz val="7"/>
      <name val="Arial"/>
    </font>
    <font>
      <b/>
      <color rgb="FFFF0000"/>
      <family val="2"/>
      <sz val="10"/>
      <name val="Arial"/>
    </font>
    <font>
      <b/>
      <family val="2"/>
      <sz val="11"/>
      <name val="Arial"/>
    </font>
    <font>
      <b/>
      <family val="2"/>
      <sz val="16"/>
      <name val="Arial"/>
    </font>
  </fonts>
  <fills>
    <fill>
      <patternFill patternType="none"/>
    </fill>
    <fill>
      <patternFill patternType="gray125"/>
    </fill>
  </fills>
  <borders>
    <border>
      <left/>
      <right/>
      <top/>
      <bottom/>
      <diagonal/>
    </border>
    <border>
      <left/>
      <right/>
      <top/>
      <bottom style="thin"/>
      <diagonal/>
    </border>
    <border>
      <left style="medium"/>
      <right/>
      <top style="medium"/>
      <bottom style="medium"/>
      <diagonal/>
    </border>
    <border>
      <left/>
      <right style="medium"/>
      <top style="medium"/>
      <bottom style="medium"/>
      <diagonal/>
    </border>
    <border>
      <left/>
      <right/>
      <top style="medium"/>
      <bottom style="medium"/>
      <diagonal/>
    </border>
    <border>
      <left style="medium"/>
      <right/>
      <top/>
      <bottom style="medium"/>
      <diagonal/>
    </border>
    <border>
      <left/>
      <right/>
      <top/>
      <bottom style="medium"/>
      <diagonal/>
    </border>
    <border>
      <left/>
      <right style="medium"/>
      <top/>
      <bottom style="medium"/>
      <diagonal/>
    </border>
    <border>
      <left style="medium"/>
      <right style="medium"/>
      <top/>
      <bottom style="medium"/>
      <diagonal/>
    </border>
    <border>
      <left style="thin"/>
      <right/>
      <top/>
      <bottom style="thin"/>
      <diagonal/>
    </border>
    <border>
      <left style="thin"/>
      <right style="thin"/>
      <top/>
      <bottom style="thin"/>
      <diagonal/>
    </border>
    <border>
      <left/>
      <right style="medium"/>
      <top/>
      <bottom style="thin"/>
      <diagonal/>
    </border>
    <border>
      <left style="thin"/>
      <right style="thin"/>
      <top style="thin"/>
      <bottom style="medium"/>
      <diagonal/>
    </border>
    <border>
      <left style="thin"/>
      <right style="thin"/>
      <top/>
      <bottom style="medium"/>
      <diagonal/>
    </border>
    <border>
      <left style="medium"/>
      <right style="medium"/>
      <top style="medium"/>
      <bottom style="medium"/>
      <diagonal/>
    </border>
    <border>
      <left/>
      <right style="medium"/>
      <top style="medium"/>
      <bottom/>
      <diagonal/>
    </border>
    <border>
      <left style="medium"/>
      <right style="medium"/>
      <top/>
      <bottom style="thin"/>
      <diagonal/>
    </border>
    <border>
      <left/>
      <right style="thin"/>
      <top/>
      <bottom style="medium"/>
      <diagonal/>
    </border>
    <border>
      <left style="medium"/>
      <right style="medium"/>
      <top style="medium"/>
      <bottom/>
      <diagonal/>
    </border>
  </borders>
  <cellStyleXfs count="1">
    <xf numFmtId="0" fontId="0" fillId="0" borderId="0"/>
  </cellStyleXfs>
  <cellXfs>
    <xf numFmtId="0" fontId="0" fillId="0" borderId="0" xfId="0"/>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2" fillId="0" borderId="0" xfId="0" applyFont="1"/>
    <xf numFmtId="0" fontId="2" fillId="0" borderId="1" xfId="0" applyFont="1" applyBorder="1" applyAlignment="1">
      <alignment horizontal="center"/>
    </xf>
    <xf numFmtId="0" fontId="4" fillId="0" borderId="0" xfId="0" applyFont="1"/>
    <xf numFmtId="0" fontId="4" fillId="0" borderId="0" xfId="0" applyFont="1" applyAlignment="1">
      <alignment horizontal="center"/>
    </xf>
    <xf numFmtId="2" fontId="4" fillId="0" borderId="0" xfId="0" applyNumberFormat="1" applyFont="1" applyAlignment="1">
      <alignment horizontal="center"/>
    </xf>
    <xf numFmtId="1" fontId="4" fillId="0" borderId="0" xfId="0" applyNumberFormat="1" applyFont="1" applyAlignment="1">
      <alignment horizontal="center"/>
    </xf>
    <xf numFmtId="46" fontId="4" fillId="0" borderId="0" xfId="0" applyNumberFormat="1" applyFont="1" applyAlignment="1">
      <alignment horizontal="center"/>
    </xf>
    <xf numFmtId="0" fontId="5" fillId="0" borderId="0" xfId="0" applyFont="1" applyAlignment="1">
      <alignment horizontal="center" vertical="center" wrapText="1" shrinkToFit="1"/>
    </xf>
    <xf numFmtId="0" fontId="6" fillId="0" borderId="0" xfId="0" applyFont="1" applyAlignment="1">
      <alignment horizontal="center" vertical="center" wrapText="1" shrinkToFit="1"/>
    </xf>
    <xf numFmtId="0" fontId="7" fillId="0" borderId="2" xfId="0" applyFont="1" applyBorder="1" applyAlignment="1">
      <alignment vertical="center"/>
    </xf>
    <xf numFmtId="0" fontId="7" fillId="0" borderId="3" xfId="0" applyFont="1" applyBorder="1" applyAlignment="1">
      <alignment horizontal="center" vertical="center"/>
    </xf>
    <xf numFmtId="0" fontId="0" fillId="0" borderId="4" xfId="0" applyBorder="1"/>
    <xf numFmtId="0" fontId="0" fillId="0" borderId="3" xfId="0" applyBorder="1"/>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8" xfId="0" applyFont="1" applyBorder="1" applyAlignment="1">
      <alignment vertical="center"/>
    </xf>
    <xf numFmtId="0" fontId="0" fillId="0" borderId="6" xfId="0" applyBorder="1"/>
    <xf numFmtId="0" fontId="7" fillId="0" borderId="7" xfId="0" applyFont="1" applyBorder="1" applyAlignment="1">
      <alignment horizontal="right" vertical="center"/>
    </xf>
    <xf numFmtId="0" fontId="0" fillId="0" borderId="9" xfId="0" applyBorder="1"/>
    <xf numFmtId="0" fontId="0" fillId="0" borderId="10" xfId="0" applyBorder="1"/>
    <xf numFmtId="0" fontId="0" fillId="0" borderId="11" xfId="0" applyBorder="1"/>
    <xf numFmtId="0" fontId="7" fillId="0" borderId="5" xfId="0" applyFont="1" applyBorder="1" applyAlignment="1">
      <alignment vertical="center"/>
    </xf>
    <xf numFmtId="0" fontId="0" fillId="0" borderId="12" xfId="0" applyBorder="1"/>
    <xf numFmtId="0" fontId="0" fillId="0" borderId="13" xfId="0" applyBorder="1"/>
    <xf numFmtId="0" fontId="0" fillId="0" borderId="7" xfId="0" applyBorder="1"/>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0" fillId="0" borderId="16" xfId="0" applyBorder="1"/>
    <xf numFmtId="0" fontId="0" fillId="0" borderId="1" xfId="0" applyBorder="1"/>
    <xf numFmtId="0" fontId="0" fillId="0" borderId="8" xfId="0" applyBorder="1"/>
    <xf numFmtId="0" fontId="0" fillId="0" borderId="17" xfId="0" applyBorder="1"/>
    <xf numFmtId="0" fontId="9" fillId="0" borderId="0" xfId="0" applyFont="1" applyAlignment="1">
      <alignment horizontal="center" vertical="center" wrapText="1" shrinkToFit="1"/>
    </xf>
    <xf numFmtId="0" fontId="10" fillId="0" borderId="0" xfId="0" applyFont="1" applyAlignment="1">
      <alignment horizontal="center" vertical="center" wrapText="1" shrinkToFit="1"/>
    </xf>
    <xf numFmtId="0" fontId="11" fillId="0" borderId="0" xfId="0" applyFont="1" applyAlignment="1">
      <alignment horizontal="center" wrapText="1" shrinkToFit="1"/>
    </xf>
    <xf numFmtId="0" fontId="12" fillId="0" borderId="0" xfId="0" applyFont="1" applyAlignment="1">
      <alignment horizontal="center" vertical="center" wrapText="1" shrinkToFit="1"/>
    </xf>
    <xf numFmtId="0" fontId="13" fillId="0" borderId="2" xfId="0" applyFont="1" applyBorder="1" applyAlignment="1">
      <alignment horizontal="left" vertical="center"/>
    </xf>
    <xf numFmtId="0" fontId="14" fillId="0" borderId="14" xfId="0" applyFont="1" applyBorder="1" applyAlignment="1">
      <alignment horizontal="left" vertical="center"/>
    </xf>
    <xf numFmtId="0" fontId="13" fillId="0" borderId="14" xfId="0" applyFont="1" applyBorder="1" applyAlignment="1">
      <alignment horizontal="center" vertical="center"/>
    </xf>
    <xf numFmtId="0" fontId="14" fillId="0" borderId="14" xfId="0" applyFont="1" applyBorder="1" applyAlignment="1">
      <alignment horizontal="center" vertical="center"/>
    </xf>
    <xf numFmtId="0" fontId="6" fillId="0" borderId="14" xfId="0" applyFont="1" applyBorder="1" applyAlignment="1">
      <alignment horizontal="center" vertical="center" wrapText="1" shrinkToFit="1"/>
    </xf>
    <xf numFmtId="0" fontId="15" fillId="0" borderId="18" xfId="0" applyFont="1" applyBorder="1" applyAlignment="1">
      <alignment horizontal="center" wrapText="1" shrinkToFit="1"/>
    </xf>
    <xf numFmtId="0" fontId="16" fillId="0" borderId="18" xfId="0" applyFont="1" applyBorder="1" applyAlignment="1">
      <alignment horizontal="center" vertical="center" wrapText="1" shrinkToFit="1"/>
    </xf>
    <xf numFmtId="0" fontId="6" fillId="0" borderId="18" xfId="0" applyFont="1" applyBorder="1" applyAlignment="1">
      <alignment horizontal="center" vertical="center" wrapText="1" shrinkToFit="1"/>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3" fillId="0" borderId="8" xfId="0" applyFont="1" applyBorder="1" applyAlignment="1">
      <alignment horizontal="center" vertical="center"/>
    </xf>
    <xf numFmtId="0" fontId="17" fillId="0" borderId="14" xfId="0" applyFont="1" applyBorder="1" applyAlignment="1">
      <alignment horizontal="center" vertical="center"/>
    </xf>
    <xf numFmtId="21" fontId="14" fillId="0" borderId="14" xfId="0" applyNumberFormat="1" applyFont="1" applyBorder="1" applyAlignment="1">
      <alignment horizontal="center" vertical="center"/>
    </xf>
    <xf numFmtId="2" fontId="18" fillId="0" borderId="14" xfId="0" applyNumberFormat="1" applyFont="1" applyBorder="1" applyAlignment="1">
      <alignment horizontal="center" vertical="center"/>
    </xf>
    <xf numFmtId="0" fontId="15" fillId="0" borderId="18" xfId="0" applyFont="1" applyBorder="1" applyAlignment="1">
      <alignment horizontal="center" vertical="center"/>
    </xf>
    <xf numFmtId="0" fontId="6" fillId="0" borderId="18" xfId="0" applyFont="1" applyBorder="1" applyAlignment="1">
      <alignment horizontal="center" vertical="center"/>
    </xf>
    <xf numFmtId="21" fontId="18" fillId="0" borderId="14" xfId="0" applyNumberFormat="1" applyFont="1" applyBorder="1" applyAlignment="1">
      <alignment horizontal="center" vertical="center"/>
    </xf>
    <xf numFmtId="0" fontId="15" fillId="0" borderId="6" xfId="0" applyFont="1" applyBorder="1" applyAlignment="1">
      <alignment horizontal="center" wrapText="1" shrinkToFit="1"/>
    </xf>
    <xf numFmtId="0" fontId="3" fillId="0" borderId="6" xfId="0" applyFont="1" applyBorder="1" applyAlignment="1">
      <alignment horizontal="center" wrapText="1" shrinkToFit="1"/>
    </xf>
    <xf numFmtId="0" fontId="6" fillId="0" borderId="6" xfId="0" applyFont="1" applyBorder="1" applyAlignment="1">
      <alignment horizontal="center"/>
    </xf>
    <xf numFmtId="0" fontId="7" fillId="0" borderId="14" xfId="0" applyFont="1" applyBorder="1" applyAlignment="1">
      <alignment horizontal="center" vertical="center"/>
    </xf>
    <xf numFmtId="0" fontId="13" fillId="0" borderId="18" xfId="0" applyFont="1" applyBorder="1" applyAlignment="1">
      <alignment horizontal="center" vertical="center"/>
    </xf>
    <xf numFmtId="0" fontId="17" fillId="0" borderId="18" xfId="0" applyFont="1" applyBorder="1" applyAlignment="1">
      <alignment horizontal="center" vertical="center"/>
    </xf>
    <xf numFmtId="0" fontId="13" fillId="0" borderId="14" xfId="0" applyFont="1" applyBorder="1" applyAlignment="1">
      <alignment horizontal="center" vertical="center" wrapText="1" shrinkToFit="1"/>
    </xf>
    <xf numFmtId="0" fontId="17" fillId="0" borderId="8" xfId="0" applyFont="1" applyBorder="1" applyAlignment="1">
      <alignment horizontal="center" vertical="center"/>
    </xf>
    <xf numFmtId="0" fontId="18" fillId="0" borderId="14" xfId="0" applyFont="1" applyBorder="1" applyAlignment="1">
      <alignment horizontal="center"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00" zoomScaleNormal="100">
      <selection activeCell="A6" sqref="A6"/>
    </sheetView>
  </sheetViews>
  <sheetFormatPr defaultRowHeight="15" outlineLevelRow="0" outlineLevelCol="0" x14ac:dyDescent="0.25" defaultColWidth="8.85546875"/>
  <cols>
    <col min="1" max="8" width="16" style="1" customWidth="1"/>
    <col min="9" max="9" width="9" hidden="1" customWidth="1"/>
  </cols>
  <sheetData>
    <row r="1" ht="28.5" customHeight="1" spans="1:8" x14ac:dyDescent="0.25">
      <c r="A1" t="s" s="2">
        <v>0</v>
      </c>
      <c r="B1" s="2"/>
      <c r="C1" s="2"/>
      <c r="D1" s="2"/>
      <c r="E1" s="2"/>
      <c r="F1" s="2"/>
      <c r="G1" s="2"/>
      <c r="H1" s="2"/>
    </row>
    <row r="2" ht="12.95" customHeight="1" spans="1:2" x14ac:dyDescent="0.25">
      <c r="A2" t="s" s="3">
        <v>1</v>
      </c>
      <c r="B2" t="s" s="3">
        <v>2</v>
      </c>
    </row>
    <row r="3" spans="1:2" x14ac:dyDescent="0.25">
      <c r="A3" t="s" s="3">
        <v>3</v>
      </c>
      <c r="B3" t="s" s="4">
        <v>4</v>
      </c>
    </row>
    <row r="5" ht="12.75" customHeight="1" spans="1:8" s="5" customFormat="1" x14ac:dyDescent="0.25">
      <c r="A5" t="s" s="6">
        <v>5</v>
      </c>
      <c r="B5" t="s" s="6">
        <v>6</v>
      </c>
      <c r="C5" t="s" s="6">
        <v>7</v>
      </c>
      <c r="D5" t="s" s="6">
        <v>8</v>
      </c>
      <c r="E5" t="s" s="6">
        <v>9</v>
      </c>
      <c r="F5" t="s" s="6">
        <v>10</v>
      </c>
      <c r="G5" t="s" s="6">
        <v>11</v>
      </c>
      <c r="H5" t="s" s="6">
        <v>12</v>
      </c>
    </row>
    <row r="6" ht="12.75" customHeight="1" spans="1:9" s="7" customFormat="1" x14ac:dyDescent="0.25">
      <c r="A6" s="8">
        <v>1</v>
      </c>
      <c r="B6" t="s" s="8">
        <v>13</v>
      </c>
      <c r="C6" t="s" s="8">
        <v>14</v>
      </c>
      <c r="D6" s="9">
        <v>0</v>
      </c>
      <c r="E6" s="9">
        <v>0</v>
      </c>
      <c r="F6" s="10">
        <v>0</v>
      </c>
      <c r="G6" s="11"/>
      <c r="H6" s="11"/>
      <c r="I6" s="7"/>
    </row>
    <row r="7" ht="12.75" customHeight="1" spans="1:9" s="7" customFormat="1" x14ac:dyDescent="0.25">
      <c r="A7" s="8">
        <v>2</v>
      </c>
      <c r="B7" t="s" s="8">
        <v>15</v>
      </c>
      <c r="C7" t="s" s="8">
        <v>16</v>
      </c>
      <c r="D7" s="9">
        <v>2.58</v>
      </c>
      <c r="E7" s="9">
        <v>2.58</v>
      </c>
      <c r="F7" s="10">
        <v>0</v>
      </c>
      <c r="G7" s="11">
        <f>TRUNC(I7*60)/86400</f>
      </c>
      <c r="H7" s="11">
        <f>TRUNC(SUM(I6:I7)*60)/86400</f>
      </c>
      <c r="I7" s="7">
        <v>0</v>
      </c>
    </row>
    <row r="8" ht="12.75" customHeight="1" spans="1:9" s="7" customFormat="1" x14ac:dyDescent="0.25">
      <c r="A8" s="8">
        <v>3</v>
      </c>
      <c r="B8" t="s" s="8">
        <v>17</v>
      </c>
      <c r="C8" t="s" s="8">
        <v>18</v>
      </c>
      <c r="D8" s="9">
        <v>1.08</v>
      </c>
      <c r="E8" s="9">
        <v>3.66</v>
      </c>
      <c r="F8" s="10">
        <v>0</v>
      </c>
      <c r="G8" s="11">
        <f>TRUNC(I8*60)/86400</f>
      </c>
      <c r="H8" s="11">
        <f>TRUNC(SUM(I6:I8)*60)/86400</f>
      </c>
      <c r="I8" s="7">
        <v>0</v>
      </c>
    </row>
    <row r="9" ht="12.75" customHeight="1" spans="1:9" s="7" customFormat="1" x14ac:dyDescent="0.25">
      <c r="A9" s="8">
        <v>4</v>
      </c>
      <c r="B9" t="s" s="8">
        <v>19</v>
      </c>
      <c r="C9" t="s" s="8">
        <v>20</v>
      </c>
      <c r="D9" s="9">
        <v>1.03</v>
      </c>
      <c r="E9" s="9">
        <v>4.69</v>
      </c>
      <c r="F9" s="10">
        <v>45</v>
      </c>
      <c r="G9" s="11">
        <f>TRUNC(I9*60)/86400</f>
      </c>
      <c r="H9" s="11">
        <f>TRUNC(SUM(I6:I9)*60)/86400</f>
      </c>
      <c r="I9" s="7">
        <f>D9/F8*60</f>
      </c>
    </row>
    <row r="10" ht="12.75" customHeight="1" spans="1:9" s="7" customFormat="1" x14ac:dyDescent="0.25">
      <c r="A10" s="8">
        <v>5</v>
      </c>
      <c r="B10" t="s" s="8">
        <v>21</v>
      </c>
      <c r="C10" t="s" s="8">
        <v>22</v>
      </c>
      <c r="D10" s="9">
        <v>0.11</v>
      </c>
      <c r="E10" s="9">
        <v>4.8</v>
      </c>
      <c r="F10" s="10">
        <v>45</v>
      </c>
      <c r="G10" s="11">
        <f>TRUNC(I10*60)/86400</f>
      </c>
      <c r="H10" s="11">
        <f>TRUNC(SUM(I6:I10)*60)/86400</f>
      </c>
      <c r="I10" s="7">
        <f>D10/F9*60</f>
      </c>
    </row>
    <row r="11" ht="12.75" customHeight="1" spans="1:9" s="7" customFormat="1" x14ac:dyDescent="0.25">
      <c r="A11" s="8">
        <v>6</v>
      </c>
      <c r="B11" t="s" s="8">
        <v>23</v>
      </c>
      <c r="C11" t="s" s="8">
        <v>24</v>
      </c>
      <c r="D11" s="9">
        <v>1.01</v>
      </c>
      <c r="E11" s="9">
        <v>5.82</v>
      </c>
      <c r="F11" s="10">
        <v>45</v>
      </c>
      <c r="G11" s="11">
        <f>TRUNC(I11*60)/86400</f>
      </c>
      <c r="H11" s="11">
        <f>TRUNC(SUM(I6:I11)*60)/86400</f>
      </c>
      <c r="I11" s="7">
        <f>D11/F10*60</f>
      </c>
    </row>
    <row r="12" ht="12.75" customHeight="1" spans="1:9" s="7" customFormat="1" x14ac:dyDescent="0.25">
      <c r="A12" s="8">
        <v>7</v>
      </c>
      <c r="B12" t="s" s="8">
        <v>25</v>
      </c>
      <c r="C12" t="s" s="8">
        <v>26</v>
      </c>
      <c r="D12" s="9">
        <v>3.55</v>
      </c>
      <c r="E12" s="9">
        <v>9.37</v>
      </c>
      <c r="F12" s="10">
        <v>45</v>
      </c>
      <c r="G12" s="11">
        <f>TRUNC(I12*60)/86400</f>
      </c>
      <c r="H12" s="11">
        <f>TRUNC(SUM(I6:I12)*60)/86400</f>
      </c>
      <c r="I12" s="7">
        <f>D12/F11*60</f>
      </c>
    </row>
    <row r="13" ht="12.75" customHeight="1" spans="1:9" s="7" customFormat="1" x14ac:dyDescent="0.25">
      <c r="A13" s="8">
        <v>8</v>
      </c>
      <c r="B13" t="s" s="8">
        <v>27</v>
      </c>
      <c r="C13" t="s" s="8">
        <v>28</v>
      </c>
      <c r="D13" s="9">
        <v>0.63</v>
      </c>
      <c r="E13" s="9">
        <v>10</v>
      </c>
      <c r="F13" s="10">
        <v>45</v>
      </c>
      <c r="G13" s="11">
        <f>TRUNC(I13*60)/86400</f>
      </c>
      <c r="H13" s="11">
        <f>TRUNC(SUM(I6:I13)*60)/86400</f>
      </c>
      <c r="I13" s="7">
        <f>D13/F12*60</f>
      </c>
    </row>
    <row r="14" ht="12.75" customHeight="1" spans="1:9" s="7" customFormat="1" x14ac:dyDescent="0.25">
      <c r="A14" s="8">
        <v>9</v>
      </c>
      <c r="B14" t="s" s="8">
        <v>29</v>
      </c>
      <c r="C14" t="s" s="8">
        <v>30</v>
      </c>
      <c r="D14" s="9">
        <v>0.44</v>
      </c>
      <c r="E14" s="9">
        <v>10.44</v>
      </c>
      <c r="F14" s="10">
        <v>45</v>
      </c>
      <c r="G14" s="11">
        <f>TRUNC(I14*60)/86400</f>
      </c>
      <c r="H14" s="11">
        <f>TRUNC(SUM(I6:I14)*60)/86400</f>
      </c>
      <c r="I14" s="7">
        <f>D14/F13*60</f>
      </c>
    </row>
    <row r="15" ht="12.75" customHeight="1" spans="1:9" s="7" customFormat="1" x14ac:dyDescent="0.25">
      <c r="A15" s="8">
        <v>10</v>
      </c>
      <c r="B15" t="s" s="8">
        <v>31</v>
      </c>
      <c r="C15" t="s" s="8">
        <v>32</v>
      </c>
      <c r="D15" s="9">
        <v>0.65</v>
      </c>
      <c r="E15" s="9">
        <v>11.09</v>
      </c>
      <c r="F15" s="10">
        <v>45</v>
      </c>
      <c r="G15" s="11">
        <f>TRUNC(I15*60)/86400</f>
      </c>
      <c r="H15" s="11">
        <f>TRUNC(SUM(I6:I15)*60)/86400</f>
      </c>
      <c r="I15" s="7">
        <f>D15/F14*60</f>
      </c>
    </row>
    <row r="16" ht="12.75" customHeight="1" spans="1:9" s="7" customFormat="1" x14ac:dyDescent="0.25">
      <c r="A16" s="8">
        <v>11</v>
      </c>
      <c r="B16" t="s" s="8">
        <v>33</v>
      </c>
      <c r="C16" t="s" s="8">
        <v>34</v>
      </c>
      <c r="D16" s="9">
        <v>0.31</v>
      </c>
      <c r="E16" s="9">
        <v>11.39</v>
      </c>
      <c r="F16" s="10">
        <v>45</v>
      </c>
      <c r="G16" s="11">
        <f>TRUNC(I16*60)/86400</f>
      </c>
      <c r="H16" s="11">
        <f>TRUNC(SUM(I6:I16)*60)/86400</f>
      </c>
      <c r="I16" s="7">
        <f>D16/F15*60</f>
      </c>
    </row>
    <row r="17" ht="12.75" customHeight="1" spans="1:9" s="7" customFormat="1" x14ac:dyDescent="0.25">
      <c r="A17" s="8">
        <v>12</v>
      </c>
      <c r="B17" t="s" s="8">
        <v>35</v>
      </c>
      <c r="C17" t="s" s="8">
        <v>36</v>
      </c>
      <c r="D17" s="9">
        <v>0.18</v>
      </c>
      <c r="E17" s="9">
        <v>11.57</v>
      </c>
      <c r="F17" s="10">
        <v>45</v>
      </c>
      <c r="G17" s="11">
        <f>TRUNC(I17*60)/86400</f>
      </c>
      <c r="H17" s="11">
        <f>TRUNC(SUM(I6:I17)*60)/86400</f>
      </c>
      <c r="I17" s="7">
        <f>D17/F16*60</f>
      </c>
    </row>
    <row r="18" ht="12.75" customHeight="1" spans="1:9" s="7" customFormat="1" x14ac:dyDescent="0.25">
      <c r="A18" s="8">
        <v>13</v>
      </c>
      <c r="B18" t="s" s="8">
        <v>37</v>
      </c>
      <c r="C18" t="s" s="8">
        <v>38</v>
      </c>
      <c r="D18" s="9">
        <v>0.07</v>
      </c>
      <c r="E18" s="9">
        <v>11.64</v>
      </c>
      <c r="F18" s="10">
        <v>45</v>
      </c>
      <c r="G18" s="11">
        <f>TRUNC(I18*60)/86400</f>
      </c>
      <c r="H18" s="11">
        <f>TRUNC(SUM(I6:I18)*60)/86400</f>
      </c>
      <c r="I18" s="7">
        <f>D18/F17*60</f>
      </c>
    </row>
    <row r="19" ht="12.75" customHeight="1" spans="1:9" s="7" customFormat="1" x14ac:dyDescent="0.25">
      <c r="A19" s="8">
        <v>14</v>
      </c>
      <c r="B19" t="s" s="8">
        <v>39</v>
      </c>
      <c r="C19" t="s" s="8">
        <v>40</v>
      </c>
      <c r="D19" s="9">
        <v>5.28</v>
      </c>
      <c r="E19" s="9">
        <v>16.93</v>
      </c>
      <c r="F19" s="10">
        <v>45</v>
      </c>
      <c r="G19" s="11">
        <f>TRUNC(I19*60)/86400</f>
      </c>
      <c r="H19" s="11">
        <f>TRUNC(SUM(I6:I19)*60)/86400</f>
      </c>
      <c r="I19" s="7">
        <f>D19/F18*60</f>
      </c>
    </row>
    <row r="20" ht="12.75" customHeight="1" spans="1:9" s="7" customFormat="1" x14ac:dyDescent="0.25">
      <c r="A20" s="8">
        <v>15</v>
      </c>
      <c r="B20" t="s" s="8">
        <v>41</v>
      </c>
      <c r="C20" t="s" s="8">
        <v>42</v>
      </c>
      <c r="D20" s="9">
        <v>0.76</v>
      </c>
      <c r="E20" s="9">
        <v>17.69</v>
      </c>
      <c r="F20" s="10">
        <v>45</v>
      </c>
      <c r="G20" s="11">
        <f>TRUNC(I20*60)/86400</f>
      </c>
      <c r="H20" s="11">
        <f>TRUNC(SUM(I6:I20)*60)/86400</f>
      </c>
      <c r="I20" s="7">
        <f>D20/F19*60</f>
      </c>
    </row>
    <row r="21" ht="12.75" customHeight="1" spans="1:9" s="7" customFormat="1" x14ac:dyDescent="0.25">
      <c r="A21" s="8">
        <v>16</v>
      </c>
      <c r="B21" t="s" s="8">
        <v>43</v>
      </c>
      <c r="C21" t="s" s="8">
        <v>44</v>
      </c>
      <c r="D21" s="9">
        <v>0.12</v>
      </c>
      <c r="E21" s="9">
        <v>17.81</v>
      </c>
      <c r="F21" s="10">
        <v>45</v>
      </c>
      <c r="G21" s="11">
        <f>TRUNC(I21*60)/86400</f>
      </c>
      <c r="H21" s="11">
        <f>TRUNC(SUM(I6:I21)*60)/86400</f>
      </c>
      <c r="I21" s="7">
        <f>D21/F20*60</f>
      </c>
    </row>
    <row r="22" ht="12.75" customHeight="1" spans="1:9" s="7" customFormat="1" x14ac:dyDescent="0.25">
      <c r="A22" s="8">
        <v>17</v>
      </c>
      <c r="B22" t="s" s="8">
        <v>45</v>
      </c>
      <c r="C22" t="s" s="8">
        <v>46</v>
      </c>
      <c r="D22" s="9">
        <v>1.14</v>
      </c>
      <c r="E22" s="9">
        <v>18.94</v>
      </c>
      <c r="F22" s="10">
        <v>45</v>
      </c>
      <c r="G22" s="11">
        <f>TRUNC(I22*60)/86400</f>
      </c>
      <c r="H22" s="11">
        <f>TRUNC(SUM(I6:I22)*60)/86400</f>
      </c>
      <c r="I22" s="7">
        <f>D22/F21*60</f>
      </c>
    </row>
    <row r="23" ht="12.75" customHeight="1" spans="1:9" s="7" customFormat="1" x14ac:dyDescent="0.25">
      <c r="A23" s="8">
        <v>18</v>
      </c>
      <c r="B23" t="s" s="8">
        <v>47</v>
      </c>
      <c r="C23" t="s" s="8">
        <v>48</v>
      </c>
      <c r="D23" s="9">
        <v>1.47</v>
      </c>
      <c r="E23" s="9">
        <v>20.42</v>
      </c>
      <c r="F23" s="10">
        <v>45</v>
      </c>
      <c r="G23" s="11">
        <f>TRUNC(I23*60)/86400</f>
      </c>
      <c r="H23" s="11">
        <f>TRUNC(SUM(I6:I23)*60)/86400</f>
      </c>
      <c r="I23" s="7">
        <f>D23/F22*60</f>
      </c>
    </row>
    <row r="24" ht="12.75" customHeight="1" spans="1:9" s="7" customFormat="1" x14ac:dyDescent="0.25">
      <c r="A24" s="8">
        <v>19</v>
      </c>
      <c r="B24" t="s" s="8">
        <v>49</v>
      </c>
      <c r="C24" t="s" s="8">
        <v>50</v>
      </c>
      <c r="D24" s="9">
        <v>0.48</v>
      </c>
      <c r="E24" s="9">
        <v>20.9</v>
      </c>
      <c r="F24" s="10">
        <v>45</v>
      </c>
      <c r="G24" s="11">
        <f>TRUNC(I24*60)/86400</f>
      </c>
      <c r="H24" s="11">
        <f>TRUNC(SUM(I6:I24)*60)/86400</f>
      </c>
      <c r="I24" s="7">
        <f>D24/F23*60</f>
      </c>
    </row>
    <row r="25" ht="12.75" customHeight="1" spans="1:9" s="7" customFormat="1" x14ac:dyDescent="0.25">
      <c r="A25" s="8">
        <v>20</v>
      </c>
      <c r="B25" t="s" s="8">
        <v>51</v>
      </c>
      <c r="C25" t="s" s="8">
        <v>52</v>
      </c>
      <c r="D25" s="9">
        <v>0.89</v>
      </c>
      <c r="E25" s="9">
        <v>21.8</v>
      </c>
      <c r="F25" s="10">
        <v>45</v>
      </c>
      <c r="G25" s="11">
        <f>TRUNC(I25*60)/86400</f>
      </c>
      <c r="H25" s="11">
        <f>TRUNC(SUM(I6:I25)*60)/86400</f>
      </c>
      <c r="I25" s="7">
        <f>D25/F24*60</f>
      </c>
    </row>
    <row r="26" ht="12.75" customHeight="1" spans="1:9" s="7" customFormat="1" x14ac:dyDescent="0.25">
      <c r="A26" s="8">
        <v>21</v>
      </c>
      <c r="B26" t="s" s="8">
        <v>53</v>
      </c>
      <c r="C26" t="s" s="8">
        <v>54</v>
      </c>
      <c r="D26" s="9">
        <v>0.28</v>
      </c>
      <c r="E26" s="9">
        <v>22.08</v>
      </c>
      <c r="F26" s="10">
        <v>45</v>
      </c>
      <c r="G26" s="11">
        <f>TRUNC(I26*60)/86400</f>
      </c>
      <c r="H26" s="11">
        <f>TRUNC(SUM(I6:I26)*60)/86400</f>
      </c>
      <c r="I26" s="7">
        <f>D26/F25*60</f>
      </c>
    </row>
    <row r="27" ht="12.75" customHeight="1" spans="1:9" s="7" customFormat="1" x14ac:dyDescent="0.25">
      <c r="A27" s="8">
        <v>22</v>
      </c>
      <c r="B27" t="s" s="8">
        <v>55</v>
      </c>
      <c r="C27" t="s" s="8">
        <v>56</v>
      </c>
      <c r="D27" s="9">
        <v>0.01</v>
      </c>
      <c r="E27" s="9">
        <v>22.08</v>
      </c>
      <c r="F27" s="10">
        <v>40</v>
      </c>
      <c r="G27" s="11">
        <f>TRUNC(I27*60)/86400</f>
      </c>
      <c r="H27" s="11">
        <f>TRUNC(SUM(I6:I27)*60)/86400</f>
      </c>
      <c r="I27" s="7">
        <f>D27/F26*60</f>
      </c>
    </row>
    <row r="28" ht="12.75" customHeight="1" spans="1:9" s="7" customFormat="1" x14ac:dyDescent="0.25">
      <c r="A28" s="8">
        <v>23</v>
      </c>
      <c r="B28" t="s" s="8">
        <v>57</v>
      </c>
      <c r="C28" t="s" s="8">
        <v>58</v>
      </c>
      <c r="D28" s="9">
        <v>1.44</v>
      </c>
      <c r="E28" s="9">
        <v>1.44</v>
      </c>
      <c r="F28" s="10">
        <v>40</v>
      </c>
      <c r="G28" s="11">
        <f>TRUNC(I28*60)/86400</f>
      </c>
      <c r="H28" s="11">
        <f>TRUNC(SUM(I6:I28)*60)/86400</f>
      </c>
      <c r="I28" s="7">
        <f>D28/F27*60</f>
      </c>
    </row>
    <row r="29" ht="12.75" customHeight="1" spans="1:9" s="7" customFormat="1" x14ac:dyDescent="0.25">
      <c r="A29" s="8">
        <v>24</v>
      </c>
      <c r="B29" t="s" s="8">
        <v>59</v>
      </c>
      <c r="C29" t="s" s="8">
        <v>60</v>
      </c>
      <c r="D29" s="9">
        <v>0.03</v>
      </c>
      <c r="E29" s="9">
        <v>1.47</v>
      </c>
      <c r="F29" s="10">
        <v>40</v>
      </c>
      <c r="G29" s="11">
        <f>TRUNC(I29*60)/86400</f>
      </c>
      <c r="H29" s="11">
        <f>TRUNC(SUM(I6:I29)*60)/86400</f>
      </c>
      <c r="I29" s="7">
        <f>D29/F28*60</f>
      </c>
    </row>
    <row r="30" ht="12.75" customHeight="1" spans="1:9" s="7" customFormat="1" x14ac:dyDescent="0.25">
      <c r="A30" s="8">
        <v>25</v>
      </c>
      <c r="B30" t="s" s="8">
        <v>61</v>
      </c>
      <c r="C30" t="s" s="8">
        <v>62</v>
      </c>
      <c r="D30" s="9">
        <v>0.34</v>
      </c>
      <c r="E30" s="9">
        <v>1.81</v>
      </c>
      <c r="F30" s="10">
        <v>40</v>
      </c>
      <c r="G30" s="11">
        <f>TRUNC(I30*60)/86400</f>
      </c>
      <c r="H30" s="11">
        <f>TRUNC(SUM(I6:I30)*60)/86400</f>
      </c>
      <c r="I30" s="7">
        <f>D30/F29*60</f>
      </c>
    </row>
    <row r="31" ht="12.75" customHeight="1" spans="1:9" s="7" customFormat="1" x14ac:dyDescent="0.25">
      <c r="A31" s="8">
        <v>26</v>
      </c>
      <c r="B31" t="s" s="8">
        <v>63</v>
      </c>
      <c r="C31" t="s" s="8">
        <v>64</v>
      </c>
      <c r="D31" s="9">
        <v>0.51</v>
      </c>
      <c r="E31" s="9">
        <v>2.32</v>
      </c>
      <c r="F31" s="10">
        <v>40</v>
      </c>
      <c r="G31" s="11">
        <f>TRUNC(I31*60)/86400</f>
      </c>
      <c r="H31" s="11">
        <f>TRUNC(SUM(I6:I31)*60)/86400</f>
      </c>
      <c r="I31" s="7">
        <f>D31/F30*60</f>
      </c>
    </row>
  </sheetData>
  <mergeCells count="1">
    <mergeCell ref="A1:H1"/>
  </mergeCells>
  <pageMargins left="0.7" right="0.7" top="0.75" bottom="0.75" header="0.3" footer="0.3"/>
  <pageSetup orientation="portrait" horizontalDpi="4294967295" verticalDpi="4294967295" scale="100" fitToWidth="1" fitToHeight="1" firstPageNumber="1" useFirstPageNumber="1" copies="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00" zoomScaleNormal="100">
      <selection activeCell="K17" sqref="K17"/>
    </sheetView>
  </sheetViews>
  <sheetFormatPr defaultRowHeight="15" outlineLevelRow="0" outlineLevelCol="0" x14ac:dyDescent="0.25" defaultColWidth="8.85546875"/>
  <cols>
    <col min="1" max="4" width="18" customWidth="1"/>
    <col min="5" max="5" width="2" customWidth="1"/>
    <col min="6" max="9" width="18" customWidth="1"/>
  </cols>
  <sheetData>
    <row r="1" ht="28.5" customHeight="1" spans="1:9" x14ac:dyDescent="0.25">
      <c r="A1" t="s" s="12">
        <v>65</v>
      </c>
      <c r="B1" s="12"/>
      <c r="C1" s="12"/>
      <c r="D1" s="12"/>
      <c r="E1" s="12"/>
      <c r="F1" s="12"/>
      <c r="G1" s="12"/>
      <c r="H1" s="12"/>
      <c r="I1" s="12"/>
    </row>
    <row r="2" ht="27" customHeight="1" spans="1:9" x14ac:dyDescent="0.25">
      <c r="A2" t="s" s="12">
        <v>66</v>
      </c>
      <c r="B2" s="12"/>
      <c r="C2" s="12"/>
      <c r="D2" s="12"/>
      <c r="E2" s="12"/>
      <c r="F2" s="12"/>
      <c r="G2" s="12"/>
      <c r="H2" s="12"/>
      <c r="I2" s="12"/>
    </row>
    <row r="3" ht="36.95" customHeight="1" spans="1:9" x14ac:dyDescent="0.25">
      <c r="A3" t="s" s="13">
        <v>67</v>
      </c>
      <c r="B3" s="13"/>
      <c r="C3" s="13"/>
      <c r="D3" s="13"/>
      <c r="E3" s="13"/>
      <c r="F3" s="13"/>
      <c r="G3" s="13"/>
      <c r="H3" s="13"/>
      <c r="I3" s="13"/>
    </row>
    <row r="4" ht="3.75" customHeight="1" x14ac:dyDescent="0.25"/>
    <row r="5" ht="20.45" customHeight="1" spans="1:9" x14ac:dyDescent="0.25">
      <c r="A5" t="s" s="14">
        <v>68</v>
      </c>
      <c r="B5" s="14"/>
      <c r="C5" s="14"/>
      <c r="D5" s="14"/>
      <c r="E5" t="s" s="15">
        <v>69</v>
      </c>
      <c r="F5" s="15"/>
      <c r="G5" s="16"/>
      <c r="H5" s="16"/>
      <c r="I5" s="17"/>
    </row>
    <row r="6" ht="20.45" customHeight="1" spans="1:9" x14ac:dyDescent="0.25">
      <c r="A6" t="s" s="14">
        <v>70</v>
      </c>
      <c r="B6" s="14"/>
      <c r="C6" s="14"/>
      <c r="D6" s="14"/>
      <c r="E6" s="14"/>
      <c r="F6" s="14"/>
      <c r="G6" t="s" s="18">
        <v>71</v>
      </c>
      <c r="H6" t="s" s="19">
        <v>72</v>
      </c>
      <c r="I6" t="s" s="20">
        <v>73</v>
      </c>
    </row>
    <row r="7" ht="20.45" customHeight="1" spans="1:9" x14ac:dyDescent="0.25">
      <c r="A7" t="s" s="21">
        <v>74</v>
      </c>
      <c r="B7" s="22"/>
      <c r="C7" s="22"/>
      <c r="D7" s="22"/>
      <c r="E7" s="22"/>
      <c r="F7" t="s" s="23">
        <v>75</v>
      </c>
      <c r="G7" s="24"/>
      <c r="H7" s="25"/>
      <c r="I7" s="26"/>
    </row>
    <row r="8" ht="20.45" customHeight="1" spans="1:9" x14ac:dyDescent="0.25">
      <c r="A8" t="s" s="21">
        <v>76</v>
      </c>
      <c r="B8" s="22"/>
      <c r="C8" s="22"/>
      <c r="D8" s="22"/>
      <c r="E8" s="22"/>
      <c r="F8" t="s" s="23">
        <v>77</v>
      </c>
      <c r="G8" s="24"/>
      <c r="H8" s="25"/>
      <c r="I8" s="26"/>
    </row>
    <row r="9" ht="20.45" customHeight="1" spans="1:9" x14ac:dyDescent="0.25">
      <c r="A9" t="s" s="27">
        <v>78</v>
      </c>
      <c r="B9" s="22"/>
      <c r="C9" s="22"/>
      <c r="D9" s="22"/>
      <c r="E9" s="22"/>
      <c r="F9" t="s" s="23">
        <v>79</v>
      </c>
      <c r="G9" s="24"/>
      <c r="H9" s="25"/>
      <c r="I9" s="26"/>
    </row>
    <row r="10" ht="20.45" customHeight="1" spans="1:9" x14ac:dyDescent="0.25">
      <c r="A10" t="s" s="27">
        <v>80</v>
      </c>
      <c r="B10" s="22"/>
      <c r="C10" s="22"/>
      <c r="D10" s="22"/>
      <c r="E10" s="22"/>
      <c r="F10" t="s" s="23">
        <v>81</v>
      </c>
      <c r="G10" s="28"/>
      <c r="H10" s="29"/>
      <c r="I10" s="30"/>
    </row>
    <row r="12" ht="15" customHeight="1" spans="1:9" x14ac:dyDescent="0.25">
      <c r="A12" t="s" s="31">
        <v>82</v>
      </c>
      <c r="B12" t="s" s="32">
        <v>83</v>
      </c>
      <c r="C12" s="32"/>
      <c r="D12" s="32"/>
      <c r="F12" t="s" s="31">
        <v>82</v>
      </c>
      <c r="G12" t="s" s="32">
        <v>83</v>
      </c>
      <c r="H12" s="32"/>
      <c r="I12" s="32"/>
    </row>
    <row r="13" ht="15" customHeight="1" spans="1:9" x14ac:dyDescent="0.25">
      <c r="A13" s="31"/>
      <c r="B13" t="s" s="19">
        <v>71</v>
      </c>
      <c r="C13" t="s" s="19">
        <v>72</v>
      </c>
      <c r="D13" t="s" s="20">
        <v>73</v>
      </c>
      <c r="F13" s="31"/>
      <c r="G13" t="s" s="19">
        <v>71</v>
      </c>
      <c r="H13" t="s" s="19">
        <v>72</v>
      </c>
      <c r="I13" t="s" s="20">
        <v>73</v>
      </c>
    </row>
    <row r="14" ht="20.45" customHeight="1" spans="1:9" x14ac:dyDescent="0.25">
      <c r="A14" s="33"/>
      <c r="B14" s="34"/>
      <c r="C14" s="25"/>
      <c r="D14" s="26"/>
      <c r="F14" s="33"/>
      <c r="G14" s="34"/>
      <c r="H14" s="25"/>
      <c r="I14" s="26"/>
    </row>
    <row r="15" ht="20.45" customHeight="1" spans="1:9" x14ac:dyDescent="0.25">
      <c r="A15" s="33"/>
      <c r="B15" s="34"/>
      <c r="C15" s="25"/>
      <c r="D15" s="26"/>
      <c r="F15" s="33"/>
      <c r="G15" s="34"/>
      <c r="H15" s="25"/>
      <c r="I15" s="26"/>
    </row>
    <row r="16" ht="20.45" customHeight="1" spans="1:9" x14ac:dyDescent="0.25">
      <c r="A16" s="33"/>
      <c r="B16" s="34"/>
      <c r="C16" s="25"/>
      <c r="D16" s="26"/>
      <c r="F16" s="33"/>
      <c r="G16" s="34"/>
      <c r="H16" s="25"/>
      <c r="I16" s="26"/>
    </row>
    <row r="17" ht="20.45" customHeight="1" spans="1:9" x14ac:dyDescent="0.25">
      <c r="A17" s="33"/>
      <c r="B17" s="34"/>
      <c r="C17" s="25"/>
      <c r="D17" s="26"/>
      <c r="F17" s="33"/>
      <c r="G17" s="34"/>
      <c r="H17" s="25"/>
      <c r="I17" s="26"/>
    </row>
    <row r="18" ht="20.45" customHeight="1" spans="1:9" x14ac:dyDescent="0.25">
      <c r="A18" s="33"/>
      <c r="B18" s="34"/>
      <c r="C18" s="25"/>
      <c r="D18" s="26"/>
      <c r="F18" s="33"/>
      <c r="G18" s="34"/>
      <c r="H18" s="25"/>
      <c r="I18" s="26"/>
    </row>
    <row r="19" ht="20.45" customHeight="1" spans="1:9" x14ac:dyDescent="0.25">
      <c r="A19" s="33"/>
      <c r="B19" s="34"/>
      <c r="C19" s="25"/>
      <c r="D19" s="26"/>
      <c r="F19" s="33"/>
      <c r="G19" s="34"/>
      <c r="H19" s="25"/>
      <c r="I19" s="26"/>
    </row>
    <row r="20" ht="20.45" customHeight="1" spans="1:9" x14ac:dyDescent="0.25">
      <c r="A20" s="33"/>
      <c r="B20" s="34"/>
      <c r="C20" s="25"/>
      <c r="D20" s="26"/>
      <c r="F20" s="33"/>
      <c r="G20" s="34"/>
      <c r="H20" s="25"/>
      <c r="I20" s="26"/>
    </row>
    <row r="21" ht="20.45" customHeight="1" spans="1:9" x14ac:dyDescent="0.25">
      <c r="A21" s="33"/>
      <c r="B21" s="34"/>
      <c r="C21" s="25"/>
      <c r="D21" s="26"/>
      <c r="F21" s="33"/>
      <c r="G21" s="34"/>
      <c r="H21" s="25"/>
      <c r="I21" s="26"/>
    </row>
    <row r="22" ht="20.45" customHeight="1" spans="1:9" x14ac:dyDescent="0.25">
      <c r="A22" s="33"/>
      <c r="B22" s="34"/>
      <c r="C22" s="25"/>
      <c r="D22" s="26"/>
      <c r="F22" s="33"/>
      <c r="G22" s="34"/>
      <c r="H22" s="25"/>
      <c r="I22" s="26"/>
    </row>
    <row r="23" ht="20.45" customHeight="1" spans="1:9" x14ac:dyDescent="0.25">
      <c r="A23" s="33"/>
      <c r="B23" s="34"/>
      <c r="C23" s="25"/>
      <c r="D23" s="26"/>
      <c r="F23" s="33"/>
      <c r="G23" s="34"/>
      <c r="H23" s="25"/>
      <c r="I23" s="26"/>
    </row>
    <row r="24" ht="20.45" customHeight="1" spans="1:9" x14ac:dyDescent="0.25">
      <c r="A24" s="33"/>
      <c r="B24" s="34"/>
      <c r="C24" s="25"/>
      <c r="D24" s="26"/>
      <c r="F24" s="33"/>
      <c r="G24" s="34"/>
      <c r="H24" s="25"/>
      <c r="I24" s="26"/>
    </row>
    <row r="25" ht="20.45" customHeight="1" spans="1:9" x14ac:dyDescent="0.25">
      <c r="A25" s="33"/>
      <c r="B25" s="34"/>
      <c r="C25" s="25"/>
      <c r="D25" s="26"/>
      <c r="F25" s="33"/>
      <c r="G25" s="34"/>
      <c r="H25" s="25"/>
      <c r="I25" s="26"/>
    </row>
    <row r="26" ht="20.45" customHeight="1" spans="1:9" x14ac:dyDescent="0.25">
      <c r="A26" s="33"/>
      <c r="B26" s="34"/>
      <c r="C26" s="25"/>
      <c r="D26" s="26"/>
      <c r="F26" s="33"/>
      <c r="G26" s="34"/>
      <c r="H26" s="25"/>
      <c r="I26" s="26"/>
    </row>
    <row r="27" ht="20.45" customHeight="1" spans="1:9" x14ac:dyDescent="0.25">
      <c r="A27" s="33"/>
      <c r="B27" s="34"/>
      <c r="C27" s="25"/>
      <c r="D27" s="26"/>
      <c r="F27" s="33"/>
      <c r="G27" s="34"/>
      <c r="H27" s="25"/>
      <c r="I27" s="26"/>
    </row>
    <row r="28" ht="20.45" customHeight="1" spans="1:9" x14ac:dyDescent="0.25">
      <c r="A28" s="33"/>
      <c r="B28" s="34"/>
      <c r="C28" s="25"/>
      <c r="D28" s="26"/>
      <c r="F28" s="33"/>
      <c r="G28" s="34"/>
      <c r="H28" s="25"/>
      <c r="I28" s="26"/>
    </row>
    <row r="29" ht="20.45" customHeight="1" spans="1:9" x14ac:dyDescent="0.25">
      <c r="A29" s="33"/>
      <c r="B29" s="34"/>
      <c r="C29" s="25"/>
      <c r="D29" s="26"/>
      <c r="F29" s="33"/>
      <c r="G29" s="34"/>
      <c r="H29" s="25"/>
      <c r="I29" s="26"/>
    </row>
    <row r="30" ht="20.45" customHeight="1" spans="1:9" x14ac:dyDescent="0.25">
      <c r="A30" s="33"/>
      <c r="B30" s="34"/>
      <c r="C30" s="25"/>
      <c r="D30" s="26"/>
      <c r="F30" s="33"/>
      <c r="G30" s="34"/>
      <c r="H30" s="25"/>
      <c r="I30" s="26"/>
    </row>
    <row r="31" ht="20.45" customHeight="1" spans="1:9" x14ac:dyDescent="0.25">
      <c r="A31" s="33"/>
      <c r="B31" s="34"/>
      <c r="C31" s="25"/>
      <c r="D31" s="26"/>
      <c r="F31" s="33"/>
      <c r="G31" s="34"/>
      <c r="H31" s="25"/>
      <c r="I31" s="26"/>
    </row>
    <row r="32" ht="20.45" customHeight="1" spans="1:9" x14ac:dyDescent="0.25">
      <c r="A32" s="33"/>
      <c r="B32" s="34"/>
      <c r="C32" s="25"/>
      <c r="D32" s="26"/>
      <c r="F32" s="33"/>
      <c r="G32" s="34"/>
      <c r="H32" s="25"/>
      <c r="I32" s="26"/>
    </row>
    <row r="33" ht="20.45" customHeight="1" spans="1:9" x14ac:dyDescent="0.25">
      <c r="A33" s="33"/>
      <c r="B33" s="34"/>
      <c r="C33" s="25"/>
      <c r="D33" s="26"/>
      <c r="F33" s="33"/>
      <c r="G33" s="34"/>
      <c r="H33" s="25"/>
      <c r="I33" s="26"/>
    </row>
    <row r="34" ht="20.45" customHeight="1" spans="1:9" x14ac:dyDescent="0.25">
      <c r="A34" s="33"/>
      <c r="B34" s="34"/>
      <c r="C34" s="25"/>
      <c r="D34" s="26"/>
      <c r="F34" s="33"/>
      <c r="G34" s="34"/>
      <c r="H34" s="25"/>
      <c r="I34" s="26"/>
    </row>
    <row r="35" ht="20.45" customHeight="1" spans="1:9" x14ac:dyDescent="0.25">
      <c r="A35" s="33"/>
      <c r="B35" s="34"/>
      <c r="C35" s="25"/>
      <c r="D35" s="26"/>
      <c r="F35" s="33"/>
      <c r="G35" s="34"/>
      <c r="H35" s="25"/>
      <c r="I35" s="26"/>
    </row>
    <row r="36" ht="20.45" customHeight="1" spans="1:9" x14ac:dyDescent="0.25">
      <c r="A36" s="35"/>
      <c r="B36" s="36"/>
      <c r="C36" s="36"/>
      <c r="D36" s="30"/>
      <c r="F36" s="35"/>
      <c r="G36" s="36"/>
      <c r="H36" s="36"/>
      <c r="I36" s="30"/>
    </row>
  </sheetData>
  <mergeCells count="10">
    <mergeCell ref="A1:I1"/>
    <mergeCell ref="A2:I2"/>
    <mergeCell ref="A3:I3"/>
    <mergeCell ref="A5:D5"/>
    <mergeCell ref="E5:F5"/>
    <mergeCell ref="A6:F6"/>
    <mergeCell ref="B12:D12"/>
    <mergeCell ref="G12:I12"/>
    <mergeCell ref="A12:A13"/>
    <mergeCell ref="F12:F13"/>
  </mergeCells>
  <pageMargins left="0.7" right="0.7" top="0.75" bottom="0.75" header="0.3" footer="0.3"/>
  <pageSetup orientation="portrait" horizontalDpi="4294967295" verticalDpi="4294967295" scale="100" fitToWidth="1" fitToHeight="1" firstPageNumber="1" useFirstPageNumber="1" copies="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00" zoomScaleNormal="100">
      <selection activeCell="R21" sqref="R21"/>
    </sheetView>
  </sheetViews>
  <sheetFormatPr defaultRowHeight="15" outlineLevelRow="0" outlineLevelCol="0" x14ac:dyDescent="0.25" defaultColWidth="8.85546875"/>
  <cols>
    <col min="1" max="14" width="12" customWidth="1"/>
  </cols>
  <sheetData>
    <row r="1" ht="28.5" customHeight="1" spans="1:14" x14ac:dyDescent="0.25">
      <c r="A1" t="s" s="37">
        <v>0</v>
      </c>
      <c r="B1" s="37"/>
      <c r="C1" s="37"/>
      <c r="D1" s="37"/>
      <c r="E1" s="37"/>
      <c r="F1" s="37"/>
      <c r="G1" s="37"/>
      <c r="H1" s="37"/>
      <c r="I1" s="37"/>
      <c r="J1" s="37"/>
      <c r="K1" s="37"/>
      <c r="L1" s="37"/>
      <c r="M1" s="37"/>
      <c r="N1" s="37"/>
    </row>
    <row r="2" ht="28.5" customHeight="1" spans="1:14" x14ac:dyDescent="0.25">
      <c r="A2" t="s" s="38">
        <v>84</v>
      </c>
      <c r="B2" s="38"/>
      <c r="C2" s="38"/>
      <c r="D2" s="38"/>
      <c r="E2" s="38"/>
      <c r="F2" s="38"/>
      <c r="G2" s="38"/>
      <c r="H2" s="38"/>
      <c r="I2" s="38"/>
      <c r="J2" s="38"/>
      <c r="K2" s="38"/>
      <c r="L2" s="38"/>
      <c r="M2" s="38"/>
      <c r="N2" s="38"/>
    </row>
    <row r="3" ht="28.5" customHeight="1" spans="1:14" x14ac:dyDescent="0.25">
      <c r="A3" t="s" s="39">
        <v>85</v>
      </c>
      <c r="B3" s="39"/>
      <c r="C3" s="39"/>
      <c r="D3" s="39"/>
      <c r="E3" s="39"/>
      <c r="F3" s="39"/>
      <c r="G3" s="39"/>
      <c r="H3" s="39"/>
      <c r="I3" s="39"/>
      <c r="J3" s="39"/>
      <c r="K3" s="39"/>
      <c r="L3" s="39"/>
      <c r="M3" s="39"/>
      <c r="N3" s="39"/>
    </row>
    <row r="4" ht="28.5" customHeight="1" spans="1:14" x14ac:dyDescent="0.25">
      <c r="A4" t="s" s="39">
        <v>86</v>
      </c>
      <c r="B4" s="39"/>
      <c r="C4" s="39"/>
      <c r="D4" s="39"/>
      <c r="E4" s="39"/>
      <c r="F4" s="39"/>
      <c r="G4" s="39"/>
      <c r="H4" s="39"/>
      <c r="I4" s="39"/>
      <c r="J4" s="39"/>
      <c r="K4" s="39"/>
      <c r="L4" s="39"/>
      <c r="M4" s="39"/>
      <c r="N4" s="39"/>
    </row>
    <row r="5" ht="27" customHeight="1" spans="1:14" x14ac:dyDescent="0.25">
      <c r="A5" t="s" s="40">
        <v>87</v>
      </c>
      <c r="B5" s="40"/>
      <c r="C5" s="40"/>
      <c r="D5" s="40"/>
      <c r="E5" s="40"/>
      <c r="F5" s="40"/>
      <c r="G5" s="40"/>
      <c r="H5" s="40"/>
      <c r="I5" s="40"/>
      <c r="J5" s="40"/>
      <c r="K5" s="40"/>
      <c r="L5" s="40"/>
      <c r="M5" s="40"/>
      <c r="N5" s="40"/>
    </row>
    <row r="6" ht="20.25" customHeight="1" spans="1:14" x14ac:dyDescent="0.25">
      <c r="A6" t="s" s="41">
        <v>68</v>
      </c>
      <c r="B6" s="41"/>
      <c r="C6" s="41"/>
      <c r="D6" s="16"/>
      <c r="E6" t="s" s="42">
        <v>88</v>
      </c>
      <c r="F6" s="42"/>
      <c r="G6" s="42"/>
      <c r="H6" s="42"/>
      <c r="I6" s="42"/>
      <c r="J6" s="42"/>
      <c r="K6" s="42"/>
      <c r="L6" s="42"/>
      <c r="M6" s="42"/>
      <c r="N6" s="42"/>
    </row>
    <row r="7" ht="20.25" customHeight="1" spans="1:14" x14ac:dyDescent="0.25">
      <c r="A7" t="s" s="41">
        <v>69</v>
      </c>
      <c r="B7" s="41"/>
      <c r="C7" s="41"/>
      <c r="D7" s="16"/>
      <c r="E7" t="s" s="42">
        <v>88</v>
      </c>
      <c r="F7" s="42"/>
      <c r="G7" s="42"/>
      <c r="H7" s="42"/>
      <c r="I7" s="42"/>
      <c r="J7" s="42"/>
      <c r="K7" s="42"/>
      <c r="L7" s="42"/>
      <c r="M7" s="42"/>
      <c r="N7" s="42"/>
    </row>
    <row r="9" spans="2:14" x14ac:dyDescent="0.25">
      <c r="B9" t="s" s="43">
        <v>74</v>
      </c>
      <c r="C9" s="43"/>
      <c r="D9" s="43"/>
      <c r="E9" t="s" s="43">
        <v>70</v>
      </c>
      <c r="F9" s="43"/>
      <c r="G9" s="43"/>
      <c r="K9" t="s" s="43">
        <v>89</v>
      </c>
      <c r="L9" s="43"/>
      <c r="M9" s="43"/>
      <c r="N9" s="43"/>
    </row>
    <row r="10" ht="20.25" customHeight="1" spans="2:14" x14ac:dyDescent="0.25">
      <c r="B10" s="44">
        <v>1</v>
      </c>
      <c r="C10" s="44"/>
      <c r="D10" s="44"/>
      <c r="E10" s="44">
        <v>0</v>
      </c>
      <c r="F10" s="44"/>
      <c r="G10" s="44"/>
      <c r="K10" t="s" s="45">
        <v>90</v>
      </c>
      <c r="L10" s="45"/>
      <c r="M10" s="45"/>
      <c r="N10" s="45"/>
    </row>
    <row r="11" spans="11:14" x14ac:dyDescent="0.25">
      <c r="K11" t="s" s="46">
        <v>91</v>
      </c>
      <c r="L11" s="46"/>
      <c r="M11" s="46"/>
      <c r="N11" s="46"/>
    </row>
    <row r="12" spans="2:14" x14ac:dyDescent="0.25">
      <c r="B12" t="s" s="47">
        <v>92</v>
      </c>
      <c r="C12" s="47"/>
      <c r="D12" s="47"/>
      <c r="E12" t="s" s="48">
        <v>93</v>
      </c>
      <c r="F12" s="48"/>
      <c r="G12" s="48"/>
      <c r="K12" t="s" s="49">
        <v>94</v>
      </c>
      <c r="L12" t="s" s="50">
        <v>95</v>
      </c>
      <c r="M12" t="s" s="50">
        <v>94</v>
      </c>
      <c r="N12" t="s" s="51">
        <v>96</v>
      </c>
    </row>
    <row r="13" ht="20.25" customHeight="1" spans="2:14" x14ac:dyDescent="0.25">
      <c r="B13" t="s" s="52">
        <v>97</v>
      </c>
      <c r="C13" s="52"/>
      <c r="D13" s="52"/>
      <c r="E13" t="s" s="52">
        <v>98</v>
      </c>
      <c r="F13" s="52"/>
      <c r="G13" s="52"/>
      <c r="K13" s="44">
        <v>0</v>
      </c>
      <c r="L13" t="s" s="53">
        <v>99</v>
      </c>
      <c r="M13" s="44">
        <v>4</v>
      </c>
      <c r="N13" s="44">
        <v>5</v>
      </c>
    </row>
    <row r="14" ht="20.25" customHeight="1" spans="2:14" x14ac:dyDescent="0.25">
      <c r="B14" t="s" s="54">
        <v>100</v>
      </c>
      <c r="C14" s="54"/>
      <c r="D14" s="54"/>
      <c r="E14" s="55">
        <f>VLOOKUP(B10,'TSD Stage Info'!A6:E51,5,0)</f>
      </c>
      <c r="F14" s="55"/>
      <c r="G14" s="55"/>
      <c r="K14" s="44">
        <v>5</v>
      </c>
      <c r="L14" t="s" s="53">
        <v>99</v>
      </c>
      <c r="M14" s="44">
        <v>9</v>
      </c>
      <c r="N14" s="44">
        <v>4</v>
      </c>
    </row>
    <row r="15" ht="20.25" customHeight="1" spans="11:14" x14ac:dyDescent="0.25">
      <c r="K15" s="44">
        <v>10</v>
      </c>
      <c r="L15" t="s" s="53">
        <v>99</v>
      </c>
      <c r="M15" s="44">
        <v>14</v>
      </c>
      <c r="N15" s="44">
        <v>3</v>
      </c>
    </row>
    <row r="16" ht="20.25" customHeight="1" spans="2:14" x14ac:dyDescent="0.25">
      <c r="B16" t="s" s="56">
        <v>101</v>
      </c>
      <c r="C16" s="56"/>
      <c r="D16" s="56"/>
      <c r="E16" t="s" s="57">
        <v>102</v>
      </c>
      <c r="F16" s="57"/>
      <c r="G16" s="57"/>
      <c r="K16" s="44">
        <v>15</v>
      </c>
      <c r="L16" t="s" s="53">
        <v>99</v>
      </c>
      <c r="M16" s="44">
        <v>19</v>
      </c>
      <c r="N16" s="44">
        <v>2</v>
      </c>
    </row>
    <row r="17" ht="20.25" customHeight="1" spans="2:14" x14ac:dyDescent="0.25">
      <c r="B17" t="s" s="52">
        <v>97</v>
      </c>
      <c r="C17" s="52"/>
      <c r="D17" s="52"/>
      <c r="E17" t="s" s="52">
        <v>97</v>
      </c>
      <c r="F17" s="52"/>
      <c r="G17" s="52"/>
      <c r="K17" s="44">
        <v>20</v>
      </c>
      <c r="L17" t="s" s="53">
        <v>99</v>
      </c>
      <c r="M17" s="44">
        <v>24</v>
      </c>
      <c r="N17" s="44">
        <v>1</v>
      </c>
    </row>
    <row r="18" ht="20.25" customHeight="1" spans="2:14" x14ac:dyDescent="0.25">
      <c r="B18" t="s" s="54">
        <v>103</v>
      </c>
      <c r="C18" s="54"/>
      <c r="D18" s="54"/>
      <c r="E18" s="58">
        <f>VLOOKUP(B10,'TSD Stage Info'!A6:H51,8,0)</f>
      </c>
      <c r="F18" s="58"/>
      <c r="G18" s="58"/>
      <c r="K18" s="44">
        <v>25</v>
      </c>
      <c r="L18" t="s" s="53">
        <v>99</v>
      </c>
      <c r="M18" s="44"/>
      <c r="N18" s="44">
        <v>0</v>
      </c>
    </row>
    <row r="19" ht="5.1" customHeight="1" x14ac:dyDescent="0.25"/>
    <row r="20" ht="23.85" customHeight="1" spans="1:14" x14ac:dyDescent="0.25">
      <c r="A20" t="s" s="59">
        <v>104</v>
      </c>
      <c r="B20" t="s" s="60">
        <v>105</v>
      </c>
      <c r="C20" s="60"/>
      <c r="D20" s="60"/>
      <c r="E20" t="s" s="61">
        <v>106</v>
      </c>
      <c r="F20" s="61"/>
      <c r="G20" s="61"/>
      <c r="H20" t="s" s="60">
        <v>107</v>
      </c>
      <c r="I20" s="60"/>
      <c r="J20" s="60"/>
      <c r="K20" t="s" s="61">
        <v>106</v>
      </c>
      <c r="L20" s="61"/>
      <c r="M20" s="61"/>
      <c r="N20" s="61"/>
    </row>
    <row r="21" spans="1:14" x14ac:dyDescent="0.25">
      <c r="A21" t="s" s="62">
        <v>82</v>
      </c>
      <c r="B21" t="s" s="63">
        <v>108</v>
      </c>
      <c r="C21" s="63"/>
      <c r="D21" s="63"/>
      <c r="E21" t="s" s="63">
        <v>109</v>
      </c>
      <c r="F21" s="63"/>
      <c r="G21" s="63"/>
      <c r="H21" t="s" s="64">
        <v>110</v>
      </c>
      <c r="I21" s="64"/>
      <c r="J21" s="64"/>
      <c r="K21" t="s" s="63">
        <v>111</v>
      </c>
      <c r="L21" s="63"/>
      <c r="M21" s="63"/>
      <c r="N21" t="s" s="65">
        <v>112</v>
      </c>
    </row>
    <row r="22" spans="1:14" x14ac:dyDescent="0.25">
      <c r="A22" s="62"/>
      <c r="B22" t="s" s="52">
        <v>97</v>
      </c>
      <c r="C22" s="52"/>
      <c r="D22" s="52"/>
      <c r="E22" t="s" s="52">
        <v>97</v>
      </c>
      <c r="F22" s="52"/>
      <c r="G22" s="52"/>
      <c r="H22" t="s" s="66">
        <v>97</v>
      </c>
      <c r="I22" s="66"/>
      <c r="J22" s="66"/>
      <c r="K22" t="s" s="52">
        <v>97</v>
      </c>
      <c r="L22" s="52"/>
      <c r="M22" s="52"/>
      <c r="N22" s="65"/>
    </row>
    <row r="23" ht="20.25" customHeight="1" spans="1:14" x14ac:dyDescent="0.25">
      <c r="A23" s="44"/>
      <c r="B23" s="54">
        <f>B14</f>
      </c>
      <c r="C23" s="54"/>
      <c r="D23" s="54"/>
      <c r="E23" s="58">
        <f t="shared" ref="E23:E68" si="0">IF(($B23+$E$18)&gt;TIME(12,59,59),TEXT((($B23+$E$18)+(12*(1/24))),"hh:mm:ss"),TEXT(($B23+$E$18),"hh:mm:ss"))</f>
      </c>
      <c r="F23" s="58"/>
      <c r="G23" s="58"/>
      <c r="H23" t="s" s="54">
        <v>113</v>
      </c>
      <c r="I23" s="54"/>
      <c r="J23" s="54"/>
      <c r="K23" s="58">
        <f t="shared" ref="K23:K68" si="1">IF((HOUR($E23)+MINUTE($E23)/60+SECOND($E23)/3600) &gt; (HOUR($H23)+MINUTE($H23)/60+SECOND($H23)/3600),$E23-$H23,TEXT($H23,"hh:mm:ss")-TEXT($E23,"hh:mm:ss"))</f>
      </c>
      <c r="L23" s="58"/>
      <c r="M23" s="58"/>
      <c r="N23" s="67">
        <f t="shared" ref="N23:N68" si="2">IF(AND((HOUR(K23)*3600 + MINUTE(K23)*60 + SECOND(K23))&gt;=$K$13, (HOUR(K23)*3600 + MINUTE(K23)*60 + SECOND(K23))&lt;=$M$13),$N$13,IF(AND((HOUR(K23)*3600 + MINUTE(K23)*60 + SECOND(K23))&gt;=$K$14, (HOUR(K23)*3600 + MINUTE(K23)*60 + SECOND(K23))&lt;=$M$14),$N$14,IF(AND((HOUR(K23)*3600 + MINUTE(K23)*60 + SECOND(K23))&gt;=$K$15, (HOUR(K23)*3600 + MINUTE(K23)*60 + SECOND(K23))&lt;=$M$15),$N$15,IF(AND((HOUR(K23)*3600 + MINUTE(K23)*60 + SECOND(K23))&gt;=$K$16, (HOUR(K23)*3600 + MINUTE(K23)*60 + SECOND(K23))&lt;=$M$16),$N$16,IF(AND((HOUR(K23)*3600 + MINUTE(K23)*60 + SECOND(K23))&gt;=$K$17, (HOUR(K23)*3600 + MINUTE(K23)*60 + SECOND(K23))&lt;=$M$17),$N$17,0)))))</f>
      </c>
    </row>
    <row r="24" ht="20.25" customHeight="1" spans="1:14" x14ac:dyDescent="0.25">
      <c r="A24" s="44"/>
      <c r="B24" s="54">
        <f t="shared" ref="B24:B68" si="3">B23+$B$18</f>
      </c>
      <c r="C24" s="54"/>
      <c r="D24" s="54"/>
      <c r="E24" s="58">
        <f t="shared" si="0"/>
      </c>
      <c r="F24" s="58"/>
      <c r="G24" s="58"/>
      <c r="H24" t="s" s="54">
        <v>113</v>
      </c>
      <c r="I24" s="54"/>
      <c r="J24" s="54"/>
      <c r="K24" s="58">
        <f t="shared" si="1"/>
      </c>
      <c r="L24" s="58"/>
      <c r="M24" s="58"/>
      <c r="N24" s="67">
        <f t="shared" si="2"/>
      </c>
    </row>
    <row r="25" ht="20.25" customHeight="1" spans="1:14" x14ac:dyDescent="0.25">
      <c r="A25" s="44"/>
      <c r="B25" s="54">
        <f t="shared" si="3"/>
      </c>
      <c r="C25" s="54"/>
      <c r="D25" s="54"/>
      <c r="E25" s="58">
        <f t="shared" si="0"/>
      </c>
      <c r="F25" s="58"/>
      <c r="G25" s="58"/>
      <c r="H25" t="s" s="54">
        <v>113</v>
      </c>
      <c r="I25" s="54"/>
      <c r="J25" s="54"/>
      <c r="K25" s="58">
        <f t="shared" si="1"/>
      </c>
      <c r="L25" s="58"/>
      <c r="M25" s="58"/>
      <c r="N25" s="67">
        <f t="shared" si="2"/>
      </c>
    </row>
    <row r="26" ht="20.25" customHeight="1" spans="1:14" x14ac:dyDescent="0.25">
      <c r="A26" s="44"/>
      <c r="B26" s="54">
        <f t="shared" si="3"/>
      </c>
      <c r="C26" s="54"/>
      <c r="D26" s="54"/>
      <c r="E26" s="58">
        <f t="shared" si="0"/>
      </c>
      <c r="F26" s="58"/>
      <c r="G26" s="58"/>
      <c r="H26" t="s" s="54">
        <v>113</v>
      </c>
      <c r="I26" s="54"/>
      <c r="J26" s="54"/>
      <c r="K26" s="58">
        <f t="shared" si="1"/>
      </c>
      <c r="L26" s="58"/>
      <c r="M26" s="58"/>
      <c r="N26" s="67">
        <f t="shared" si="2"/>
      </c>
    </row>
    <row r="27" ht="20.25" customHeight="1" spans="1:14" x14ac:dyDescent="0.25">
      <c r="A27" s="44"/>
      <c r="B27" s="54">
        <f t="shared" si="3"/>
      </c>
      <c r="C27" s="54"/>
      <c r="D27" s="54"/>
      <c r="E27" s="58">
        <f t="shared" si="0"/>
      </c>
      <c r="F27" s="58"/>
      <c r="G27" s="58"/>
      <c r="H27" t="s" s="54">
        <v>113</v>
      </c>
      <c r="I27" s="54"/>
      <c r="J27" s="54"/>
      <c r="K27" s="58">
        <f t="shared" si="1"/>
      </c>
      <c r="L27" s="58"/>
      <c r="M27" s="58"/>
      <c r="N27" s="67">
        <f t="shared" si="2"/>
      </c>
    </row>
    <row r="28" ht="20.25" customHeight="1" spans="1:14" x14ac:dyDescent="0.25">
      <c r="A28" s="44"/>
      <c r="B28" s="54">
        <f t="shared" si="3"/>
      </c>
      <c r="C28" s="54"/>
      <c r="D28" s="54"/>
      <c r="E28" s="58">
        <f t="shared" si="0"/>
      </c>
      <c r="F28" s="58"/>
      <c r="G28" s="58"/>
      <c r="H28" t="s" s="54">
        <v>113</v>
      </c>
      <c r="I28" s="54"/>
      <c r="J28" s="54"/>
      <c r="K28" s="58">
        <f t="shared" si="1"/>
      </c>
      <c r="L28" s="58"/>
      <c r="M28" s="58"/>
      <c r="N28" s="67">
        <f t="shared" si="2"/>
      </c>
    </row>
    <row r="29" ht="20.25" customHeight="1" spans="1:14" x14ac:dyDescent="0.25">
      <c r="A29" s="44"/>
      <c r="B29" s="54">
        <f t="shared" si="3"/>
      </c>
      <c r="C29" s="54"/>
      <c r="D29" s="54"/>
      <c r="E29" s="58">
        <f t="shared" si="0"/>
      </c>
      <c r="F29" s="58"/>
      <c r="G29" s="58"/>
      <c r="H29" t="s" s="54">
        <v>113</v>
      </c>
      <c r="I29" s="54"/>
      <c r="J29" s="54"/>
      <c r="K29" s="58">
        <f t="shared" si="1"/>
      </c>
      <c r="L29" s="58"/>
      <c r="M29" s="58"/>
      <c r="N29" s="67">
        <f t="shared" si="2"/>
      </c>
    </row>
    <row r="30" ht="20.25" customHeight="1" spans="1:14" x14ac:dyDescent="0.25">
      <c r="A30" s="44"/>
      <c r="B30" s="54">
        <f t="shared" si="3"/>
      </c>
      <c r="C30" s="54"/>
      <c r="D30" s="54"/>
      <c r="E30" s="58">
        <f t="shared" si="0"/>
      </c>
      <c r="F30" s="58"/>
      <c r="G30" s="58"/>
      <c r="H30" t="s" s="54">
        <v>113</v>
      </c>
      <c r="I30" s="54"/>
      <c r="J30" s="54"/>
      <c r="K30" s="58">
        <f t="shared" si="1"/>
      </c>
      <c r="L30" s="58"/>
      <c r="M30" s="58"/>
      <c r="N30" s="67">
        <f t="shared" si="2"/>
      </c>
    </row>
    <row r="31" ht="20.25" customHeight="1" spans="1:14" x14ac:dyDescent="0.25">
      <c r="A31" s="44"/>
      <c r="B31" s="54">
        <f t="shared" si="3"/>
      </c>
      <c r="C31" s="54"/>
      <c r="D31" s="54"/>
      <c r="E31" s="58">
        <f t="shared" si="0"/>
      </c>
      <c r="F31" s="58"/>
      <c r="G31" s="58"/>
      <c r="H31" t="s" s="54">
        <v>113</v>
      </c>
      <c r="I31" s="54"/>
      <c r="J31" s="54"/>
      <c r="K31" s="58">
        <f t="shared" si="1"/>
      </c>
      <c r="L31" s="58"/>
      <c r="M31" s="58"/>
      <c r="N31" s="67">
        <f t="shared" si="2"/>
      </c>
    </row>
    <row r="32" ht="20.25" customHeight="1" spans="1:14" x14ac:dyDescent="0.25">
      <c r="A32" s="44"/>
      <c r="B32" s="54">
        <f t="shared" si="3"/>
      </c>
      <c r="C32" s="54"/>
      <c r="D32" s="54"/>
      <c r="E32" s="58">
        <f t="shared" si="0"/>
      </c>
      <c r="F32" s="58"/>
      <c r="G32" s="58"/>
      <c r="H32" t="s" s="54">
        <v>113</v>
      </c>
      <c r="I32" s="54"/>
      <c r="J32" s="54"/>
      <c r="K32" s="58">
        <f t="shared" si="1"/>
      </c>
      <c r="L32" s="58"/>
      <c r="M32" s="58"/>
      <c r="N32" s="67">
        <f t="shared" si="2"/>
      </c>
    </row>
    <row r="33" ht="20.25" customHeight="1" spans="1:14" x14ac:dyDescent="0.25">
      <c r="A33" s="44"/>
      <c r="B33" s="54">
        <f t="shared" si="3"/>
      </c>
      <c r="C33" s="54"/>
      <c r="D33" s="54"/>
      <c r="E33" s="58">
        <f t="shared" si="0"/>
      </c>
      <c r="F33" s="58"/>
      <c r="G33" s="58"/>
      <c r="H33" t="s" s="54">
        <v>113</v>
      </c>
      <c r="I33" s="54"/>
      <c r="J33" s="54"/>
      <c r="K33" s="58">
        <f t="shared" si="1"/>
      </c>
      <c r="L33" s="58"/>
      <c r="M33" s="58"/>
      <c r="N33" s="67">
        <f t="shared" si="2"/>
      </c>
    </row>
    <row r="34" ht="20.25" customHeight="1" spans="1:14" x14ac:dyDescent="0.25">
      <c r="A34" s="44"/>
      <c r="B34" s="54">
        <f t="shared" si="3"/>
      </c>
      <c r="C34" s="54"/>
      <c r="D34" s="54"/>
      <c r="E34" s="58">
        <f t="shared" si="0"/>
      </c>
      <c r="F34" s="58"/>
      <c r="G34" s="58"/>
      <c r="H34" t="s" s="54">
        <v>113</v>
      </c>
      <c r="I34" s="54"/>
      <c r="J34" s="54"/>
      <c r="K34" s="58">
        <f t="shared" si="1"/>
      </c>
      <c r="L34" s="58"/>
      <c r="M34" s="58"/>
      <c r="N34" s="67">
        <f t="shared" si="2"/>
      </c>
    </row>
    <row r="35" ht="20.25" customHeight="1" spans="1:14" x14ac:dyDescent="0.25">
      <c r="A35" s="44"/>
      <c r="B35" s="54">
        <f t="shared" si="3"/>
      </c>
      <c r="C35" s="54"/>
      <c r="D35" s="54"/>
      <c r="E35" s="58">
        <f t="shared" si="0"/>
      </c>
      <c r="F35" s="58"/>
      <c r="G35" s="58"/>
      <c r="H35" t="s" s="54">
        <v>113</v>
      </c>
      <c r="I35" s="54"/>
      <c r="J35" s="54"/>
      <c r="K35" s="58">
        <f t="shared" si="1"/>
      </c>
      <c r="L35" s="58"/>
      <c r="M35" s="58"/>
      <c r="N35" s="67">
        <f t="shared" si="2"/>
      </c>
    </row>
    <row r="36" ht="20.25" customHeight="1" spans="1:14" x14ac:dyDescent="0.25">
      <c r="A36" s="44"/>
      <c r="B36" s="54">
        <f t="shared" si="3"/>
      </c>
      <c r="C36" s="54"/>
      <c r="D36" s="54"/>
      <c r="E36" s="58">
        <f t="shared" si="0"/>
      </c>
      <c r="F36" s="58"/>
      <c r="G36" s="58"/>
      <c r="H36" t="s" s="54">
        <v>113</v>
      </c>
      <c r="I36" s="54"/>
      <c r="J36" s="54"/>
      <c r="K36" s="58">
        <f t="shared" si="1"/>
      </c>
      <c r="L36" s="58"/>
      <c r="M36" s="58"/>
      <c r="N36" s="67">
        <f t="shared" si="2"/>
      </c>
    </row>
    <row r="37" ht="20.25" customHeight="1" spans="1:14" x14ac:dyDescent="0.25">
      <c r="A37" s="44"/>
      <c r="B37" s="54">
        <f t="shared" si="3"/>
      </c>
      <c r="C37" s="54"/>
      <c r="D37" s="54"/>
      <c r="E37" s="58">
        <f t="shared" si="0"/>
      </c>
      <c r="F37" s="58"/>
      <c r="G37" s="58"/>
      <c r="H37" t="s" s="54">
        <v>113</v>
      </c>
      <c r="I37" s="54"/>
      <c r="J37" s="54"/>
      <c r="K37" s="58">
        <f t="shared" si="1"/>
      </c>
      <c r="L37" s="58"/>
      <c r="M37" s="58"/>
      <c r="N37" s="67">
        <f t="shared" si="2"/>
      </c>
    </row>
    <row r="38" ht="20.25" customHeight="1" spans="1:14" x14ac:dyDescent="0.25">
      <c r="A38" s="44"/>
      <c r="B38" s="54">
        <f t="shared" si="3"/>
      </c>
      <c r="C38" s="54"/>
      <c r="D38" s="54"/>
      <c r="E38" s="58">
        <f t="shared" si="0"/>
      </c>
      <c r="F38" s="58"/>
      <c r="G38" s="58"/>
      <c r="H38" t="s" s="54">
        <v>113</v>
      </c>
      <c r="I38" s="54"/>
      <c r="J38" s="54"/>
      <c r="K38" s="58">
        <f t="shared" si="1"/>
      </c>
      <c r="L38" s="58"/>
      <c r="M38" s="58"/>
      <c r="N38" s="67">
        <f t="shared" si="2"/>
      </c>
    </row>
    <row r="39" ht="20.25" customHeight="1" spans="1:14" x14ac:dyDescent="0.25">
      <c r="A39" s="44"/>
      <c r="B39" s="54">
        <f t="shared" si="3"/>
      </c>
      <c r="C39" s="54"/>
      <c r="D39" s="54"/>
      <c r="E39" s="58">
        <f t="shared" si="0"/>
      </c>
      <c r="F39" s="58"/>
      <c r="G39" s="58"/>
      <c r="H39" t="s" s="54">
        <v>113</v>
      </c>
      <c r="I39" s="54"/>
      <c r="J39" s="54"/>
      <c r="K39" s="58">
        <f t="shared" si="1"/>
      </c>
      <c r="L39" s="58"/>
      <c r="M39" s="58"/>
      <c r="N39" s="67">
        <f t="shared" si="2"/>
      </c>
    </row>
    <row r="40" ht="20.25" customHeight="1" spans="1:14" x14ac:dyDescent="0.25">
      <c r="A40" s="44"/>
      <c r="B40" s="54">
        <f t="shared" si="3"/>
      </c>
      <c r="C40" s="54"/>
      <c r="D40" s="54"/>
      <c r="E40" s="58">
        <f t="shared" si="0"/>
      </c>
      <c r="F40" s="58"/>
      <c r="G40" s="58"/>
      <c r="H40" t="s" s="54">
        <v>113</v>
      </c>
      <c r="I40" s="54"/>
      <c r="J40" s="54"/>
      <c r="K40" s="58">
        <f t="shared" si="1"/>
      </c>
      <c r="L40" s="58"/>
      <c r="M40" s="58"/>
      <c r="N40" s="67">
        <f t="shared" si="2"/>
      </c>
    </row>
    <row r="41" ht="20.25" customHeight="1" spans="1:14" x14ac:dyDescent="0.25">
      <c r="A41" s="44"/>
      <c r="B41" s="54">
        <f t="shared" si="3"/>
      </c>
      <c r="C41" s="54"/>
      <c r="D41" s="54"/>
      <c r="E41" s="58">
        <f t="shared" si="0"/>
      </c>
      <c r="F41" s="58"/>
      <c r="G41" s="58"/>
      <c r="H41" t="s" s="54">
        <v>113</v>
      </c>
      <c r="I41" s="54"/>
      <c r="J41" s="54"/>
      <c r="K41" s="58">
        <f t="shared" si="1"/>
      </c>
      <c r="L41" s="58"/>
      <c r="M41" s="58"/>
      <c r="N41" s="67">
        <f t="shared" si="2"/>
      </c>
    </row>
    <row r="42" ht="20.25" customHeight="1" spans="1:14" x14ac:dyDescent="0.25">
      <c r="A42" s="44"/>
      <c r="B42" s="54">
        <f t="shared" si="3"/>
      </c>
      <c r="C42" s="54"/>
      <c r="D42" s="54"/>
      <c r="E42" s="58">
        <f t="shared" si="0"/>
      </c>
      <c r="F42" s="58"/>
      <c r="G42" s="58"/>
      <c r="H42" t="s" s="54">
        <v>113</v>
      </c>
      <c r="I42" s="54"/>
      <c r="J42" s="54"/>
      <c r="K42" s="58">
        <f t="shared" si="1"/>
      </c>
      <c r="L42" s="58"/>
      <c r="M42" s="58"/>
      <c r="N42" s="67">
        <f t="shared" si="2"/>
      </c>
    </row>
    <row r="43" ht="20.25" customHeight="1" spans="1:14" x14ac:dyDescent="0.25">
      <c r="A43" s="44"/>
      <c r="B43" s="54">
        <f t="shared" si="3"/>
      </c>
      <c r="C43" s="54"/>
      <c r="D43" s="54"/>
      <c r="E43" s="58">
        <f t="shared" si="0"/>
      </c>
      <c r="F43" s="58"/>
      <c r="G43" s="58"/>
      <c r="H43" t="s" s="54">
        <v>113</v>
      </c>
      <c r="I43" s="54"/>
      <c r="J43" s="54"/>
      <c r="K43" s="58">
        <f t="shared" si="1"/>
      </c>
      <c r="L43" s="58"/>
      <c r="M43" s="58"/>
      <c r="N43" s="67">
        <f t="shared" si="2"/>
      </c>
    </row>
    <row r="44" ht="20.25" customHeight="1" spans="1:14" x14ac:dyDescent="0.25">
      <c r="A44" s="44"/>
      <c r="B44" s="54">
        <f t="shared" si="3"/>
      </c>
      <c r="C44" s="54"/>
      <c r="D44" s="54"/>
      <c r="E44" s="58">
        <f t="shared" si="0"/>
      </c>
      <c r="F44" s="58"/>
      <c r="G44" s="58"/>
      <c r="H44" t="s" s="54">
        <v>113</v>
      </c>
      <c r="I44" s="54"/>
      <c r="J44" s="54"/>
      <c r="K44" s="58">
        <f t="shared" si="1"/>
      </c>
      <c r="L44" s="58"/>
      <c r="M44" s="58"/>
      <c r="N44" s="67">
        <f t="shared" si="2"/>
      </c>
    </row>
    <row r="45" ht="20.25" customHeight="1" spans="1:14" x14ac:dyDescent="0.25">
      <c r="A45" s="44"/>
      <c r="B45" s="54">
        <f t="shared" si="3"/>
      </c>
      <c r="C45" s="54"/>
      <c r="D45" s="54"/>
      <c r="E45" s="58">
        <f t="shared" si="0"/>
      </c>
      <c r="F45" s="58"/>
      <c r="G45" s="58"/>
      <c r="H45" t="s" s="54">
        <v>113</v>
      </c>
      <c r="I45" s="54"/>
      <c r="J45" s="54"/>
      <c r="K45" s="58">
        <f t="shared" si="1"/>
      </c>
      <c r="L45" s="58"/>
      <c r="M45" s="58"/>
      <c r="N45" s="67">
        <f t="shared" si="2"/>
      </c>
    </row>
    <row r="46" ht="20.25" customHeight="1" spans="1:14" x14ac:dyDescent="0.25">
      <c r="A46" s="44"/>
      <c r="B46" s="54">
        <f t="shared" si="3"/>
      </c>
      <c r="C46" s="54"/>
      <c r="D46" s="54"/>
      <c r="E46" s="58">
        <f t="shared" si="0"/>
      </c>
      <c r="F46" s="58"/>
      <c r="G46" s="58"/>
      <c r="H46" t="s" s="54">
        <v>113</v>
      </c>
      <c r="I46" s="54"/>
      <c r="J46" s="54"/>
      <c r="K46" s="58">
        <f t="shared" si="1"/>
      </c>
      <c r="L46" s="58"/>
      <c r="M46" s="58"/>
      <c r="N46" s="67">
        <f t="shared" si="2"/>
      </c>
    </row>
    <row r="47" ht="20.25" customHeight="1" spans="1:14" x14ac:dyDescent="0.25">
      <c r="A47" s="44"/>
      <c r="B47" s="54">
        <f t="shared" si="3"/>
      </c>
      <c r="C47" s="54"/>
      <c r="D47" s="54"/>
      <c r="E47" s="58">
        <f t="shared" si="0"/>
      </c>
      <c r="F47" s="58"/>
      <c r="G47" s="58"/>
      <c r="H47" t="s" s="54">
        <v>113</v>
      </c>
      <c r="I47" s="54"/>
      <c r="J47" s="54"/>
      <c r="K47" s="58">
        <f t="shared" si="1"/>
      </c>
      <c r="L47" s="58"/>
      <c r="M47" s="58"/>
      <c r="N47" s="67">
        <f t="shared" si="2"/>
      </c>
    </row>
    <row r="48" ht="20.25" customHeight="1" spans="1:14" x14ac:dyDescent="0.25">
      <c r="A48" s="44"/>
      <c r="B48" s="54">
        <f t="shared" si="3"/>
      </c>
      <c r="C48" s="54"/>
      <c r="D48" s="54"/>
      <c r="E48" s="58">
        <f t="shared" si="0"/>
      </c>
      <c r="F48" s="58"/>
      <c r="G48" s="58"/>
      <c r="H48" t="s" s="54">
        <v>113</v>
      </c>
      <c r="I48" s="54"/>
      <c r="J48" s="54"/>
      <c r="K48" s="58">
        <f t="shared" si="1"/>
      </c>
      <c r="L48" s="58"/>
      <c r="M48" s="58"/>
      <c r="N48" s="67">
        <f t="shared" si="2"/>
      </c>
    </row>
    <row r="49" ht="20.25" customHeight="1" spans="1:14" x14ac:dyDescent="0.25">
      <c r="A49" s="44"/>
      <c r="B49" s="54">
        <f t="shared" si="3"/>
      </c>
      <c r="C49" s="54"/>
      <c r="D49" s="54"/>
      <c r="E49" s="58">
        <f t="shared" si="0"/>
      </c>
      <c r="F49" s="58"/>
      <c r="G49" s="58"/>
      <c r="H49" t="s" s="54">
        <v>113</v>
      </c>
      <c r="I49" s="54"/>
      <c r="J49" s="54"/>
      <c r="K49" s="58">
        <f t="shared" si="1"/>
      </c>
      <c r="L49" s="58"/>
      <c r="M49" s="58"/>
      <c r="N49" s="67">
        <f t="shared" si="2"/>
      </c>
    </row>
    <row r="50" ht="20.25" customHeight="1" spans="1:14" x14ac:dyDescent="0.25">
      <c r="A50" s="44"/>
      <c r="B50" s="54">
        <f t="shared" si="3"/>
      </c>
      <c r="C50" s="54"/>
      <c r="D50" s="54"/>
      <c r="E50" s="58">
        <f t="shared" si="0"/>
      </c>
      <c r="F50" s="58"/>
      <c r="G50" s="58"/>
      <c r="H50" t="s" s="54">
        <v>113</v>
      </c>
      <c r="I50" s="54"/>
      <c r="J50" s="54"/>
      <c r="K50" s="58">
        <f t="shared" si="1"/>
      </c>
      <c r="L50" s="58"/>
      <c r="M50" s="58"/>
      <c r="N50" s="67">
        <f t="shared" si="2"/>
      </c>
    </row>
    <row r="51" ht="20.25" customHeight="1" spans="1:14" x14ac:dyDescent="0.25">
      <c r="A51" s="44"/>
      <c r="B51" s="54">
        <f t="shared" si="3"/>
      </c>
      <c r="C51" s="54"/>
      <c r="D51" s="54"/>
      <c r="E51" s="58">
        <f t="shared" si="0"/>
      </c>
      <c r="F51" s="58"/>
      <c r="G51" s="58"/>
      <c r="H51" t="s" s="54">
        <v>113</v>
      </c>
      <c r="I51" s="54"/>
      <c r="J51" s="54"/>
      <c r="K51" s="58">
        <f t="shared" si="1"/>
      </c>
      <c r="L51" s="58"/>
      <c r="M51" s="58"/>
      <c r="N51" s="67">
        <f t="shared" si="2"/>
      </c>
    </row>
    <row r="52" ht="20.25" customHeight="1" spans="1:14" x14ac:dyDescent="0.25">
      <c r="A52" s="44"/>
      <c r="B52" s="54">
        <f t="shared" si="3"/>
      </c>
      <c r="C52" s="54"/>
      <c r="D52" s="54"/>
      <c r="E52" s="58">
        <f t="shared" si="0"/>
      </c>
      <c r="F52" s="58"/>
      <c r="G52" s="58"/>
      <c r="H52" t="s" s="54">
        <v>113</v>
      </c>
      <c r="I52" s="54"/>
      <c r="J52" s="54"/>
      <c r="K52" s="58">
        <f t="shared" si="1"/>
      </c>
      <c r="L52" s="58"/>
      <c r="M52" s="58"/>
      <c r="N52" s="67">
        <f t="shared" si="2"/>
      </c>
    </row>
    <row r="53" ht="20.25" customHeight="1" spans="1:14" x14ac:dyDescent="0.25">
      <c r="A53" s="44"/>
      <c r="B53" s="54">
        <f t="shared" si="3"/>
      </c>
      <c r="C53" s="54"/>
      <c r="D53" s="54"/>
      <c r="E53" s="58">
        <f t="shared" si="0"/>
      </c>
      <c r="F53" s="58"/>
      <c r="G53" s="58"/>
      <c r="H53" t="s" s="54">
        <v>113</v>
      </c>
      <c r="I53" s="54"/>
      <c r="J53" s="54"/>
      <c r="K53" s="58">
        <f t="shared" si="1"/>
      </c>
      <c r="L53" s="58"/>
      <c r="M53" s="58"/>
      <c r="N53" s="67">
        <f t="shared" si="2"/>
      </c>
    </row>
    <row r="54" ht="20.25" customHeight="1" spans="1:14" x14ac:dyDescent="0.25">
      <c r="A54" s="44"/>
      <c r="B54" s="54">
        <f t="shared" si="3"/>
      </c>
      <c r="C54" s="54"/>
      <c r="D54" s="54"/>
      <c r="E54" s="58">
        <f t="shared" si="0"/>
      </c>
      <c r="F54" s="58"/>
      <c r="G54" s="58"/>
      <c r="H54" t="s" s="54">
        <v>113</v>
      </c>
      <c r="I54" s="54"/>
      <c r="J54" s="54"/>
      <c r="K54" s="58">
        <f t="shared" si="1"/>
      </c>
      <c r="L54" s="58"/>
      <c r="M54" s="58"/>
      <c r="N54" s="67">
        <f t="shared" si="2"/>
      </c>
    </row>
    <row r="55" ht="20.25" customHeight="1" spans="1:14" x14ac:dyDescent="0.25">
      <c r="A55" s="44"/>
      <c r="B55" s="54">
        <f t="shared" si="3"/>
      </c>
      <c r="C55" s="54"/>
      <c r="D55" s="54"/>
      <c r="E55" s="58">
        <f t="shared" si="0"/>
      </c>
      <c r="F55" s="58"/>
      <c r="G55" s="58"/>
      <c r="H55" t="s" s="54">
        <v>113</v>
      </c>
      <c r="I55" s="54"/>
      <c r="J55" s="54"/>
      <c r="K55" s="58">
        <f t="shared" si="1"/>
      </c>
      <c r="L55" s="58"/>
      <c r="M55" s="58"/>
      <c r="N55" s="67">
        <f t="shared" si="2"/>
      </c>
    </row>
    <row r="56" ht="20.25" customHeight="1" spans="1:14" x14ac:dyDescent="0.25">
      <c r="A56" s="44"/>
      <c r="B56" s="54">
        <f t="shared" si="3"/>
      </c>
      <c r="C56" s="54"/>
      <c r="D56" s="54"/>
      <c r="E56" s="58">
        <f t="shared" si="0"/>
      </c>
      <c r="F56" s="58"/>
      <c r="G56" s="58"/>
      <c r="H56" t="s" s="54">
        <v>113</v>
      </c>
      <c r="I56" s="54"/>
      <c r="J56" s="54"/>
      <c r="K56" s="58">
        <f t="shared" si="1"/>
      </c>
      <c r="L56" s="58"/>
      <c r="M56" s="58"/>
      <c r="N56" s="67">
        <f t="shared" si="2"/>
      </c>
    </row>
    <row r="57" ht="20.25" customHeight="1" spans="1:14" x14ac:dyDescent="0.25">
      <c r="A57" s="44"/>
      <c r="B57" s="54">
        <f t="shared" si="3"/>
      </c>
      <c r="C57" s="54"/>
      <c r="D57" s="54"/>
      <c r="E57" s="58">
        <f t="shared" si="0"/>
      </c>
      <c r="F57" s="58"/>
      <c r="G57" s="58"/>
      <c r="H57" t="s" s="54">
        <v>113</v>
      </c>
      <c r="I57" s="54"/>
      <c r="J57" s="54"/>
      <c r="K57" s="58">
        <f t="shared" si="1"/>
      </c>
      <c r="L57" s="58"/>
      <c r="M57" s="58"/>
      <c r="N57" s="67">
        <f t="shared" si="2"/>
      </c>
    </row>
    <row r="58" ht="20.25" customHeight="1" spans="1:14" x14ac:dyDescent="0.25">
      <c r="A58" s="44"/>
      <c r="B58" s="54">
        <f t="shared" si="3"/>
      </c>
      <c r="C58" s="54"/>
      <c r="D58" s="54"/>
      <c r="E58" s="58">
        <f t="shared" si="0"/>
      </c>
      <c r="F58" s="58"/>
      <c r="G58" s="58"/>
      <c r="H58" t="s" s="54">
        <v>113</v>
      </c>
      <c r="I58" s="54"/>
      <c r="J58" s="54"/>
      <c r="K58" s="58">
        <f t="shared" si="1"/>
      </c>
      <c r="L58" s="58"/>
      <c r="M58" s="58"/>
      <c r="N58" s="67">
        <f t="shared" si="2"/>
      </c>
    </row>
    <row r="59" ht="20.25" customHeight="1" spans="1:14" x14ac:dyDescent="0.25">
      <c r="A59" s="44"/>
      <c r="B59" s="54">
        <f t="shared" si="3"/>
      </c>
      <c r="C59" s="54"/>
      <c r="D59" s="54"/>
      <c r="E59" s="58">
        <f t="shared" si="0"/>
      </c>
      <c r="F59" s="58"/>
      <c r="G59" s="58"/>
      <c r="H59" t="s" s="54">
        <v>113</v>
      </c>
      <c r="I59" s="54"/>
      <c r="J59" s="54"/>
      <c r="K59" s="58">
        <f t="shared" si="1"/>
      </c>
      <c r="L59" s="58"/>
      <c r="M59" s="58"/>
      <c r="N59" s="67">
        <f t="shared" si="2"/>
      </c>
    </row>
    <row r="60" ht="20.25" customHeight="1" spans="1:14" x14ac:dyDescent="0.25">
      <c r="A60" s="44"/>
      <c r="B60" s="54">
        <f t="shared" si="3"/>
      </c>
      <c r="C60" s="54"/>
      <c r="D60" s="54"/>
      <c r="E60" s="58">
        <f t="shared" si="0"/>
      </c>
      <c r="F60" s="58"/>
      <c r="G60" s="58"/>
      <c r="H60" t="s" s="54">
        <v>113</v>
      </c>
      <c r="I60" s="54"/>
      <c r="J60" s="54"/>
      <c r="K60" s="58">
        <f t="shared" si="1"/>
      </c>
      <c r="L60" s="58"/>
      <c r="M60" s="58"/>
      <c r="N60" s="67">
        <f t="shared" si="2"/>
      </c>
    </row>
    <row r="61" ht="20.25" customHeight="1" spans="1:14" x14ac:dyDescent="0.25">
      <c r="A61" s="44"/>
      <c r="B61" s="54">
        <f t="shared" si="3"/>
      </c>
      <c r="C61" s="54"/>
      <c r="D61" s="54"/>
      <c r="E61" s="58">
        <f t="shared" si="0"/>
      </c>
      <c r="F61" s="58"/>
      <c r="G61" s="58"/>
      <c r="H61" t="s" s="54">
        <v>113</v>
      </c>
      <c r="I61" s="54"/>
      <c r="J61" s="54"/>
      <c r="K61" s="58">
        <f t="shared" si="1"/>
      </c>
      <c r="L61" s="58"/>
      <c r="M61" s="58"/>
      <c r="N61" s="67">
        <f t="shared" si="2"/>
      </c>
    </row>
    <row r="62" ht="20.25" customHeight="1" spans="1:14" x14ac:dyDescent="0.25">
      <c r="A62" s="44"/>
      <c r="B62" s="54">
        <f t="shared" si="3"/>
      </c>
      <c r="C62" s="54"/>
      <c r="D62" s="54"/>
      <c r="E62" s="58">
        <f t="shared" si="0"/>
      </c>
      <c r="F62" s="58"/>
      <c r="G62" s="58"/>
      <c r="H62" t="s" s="54">
        <v>113</v>
      </c>
      <c r="I62" s="54"/>
      <c r="J62" s="54"/>
      <c r="K62" s="58">
        <f t="shared" si="1"/>
      </c>
      <c r="L62" s="58"/>
      <c r="M62" s="58"/>
      <c r="N62" s="67">
        <f t="shared" si="2"/>
      </c>
    </row>
    <row r="63" ht="20.25" customHeight="1" spans="1:14" x14ac:dyDescent="0.25">
      <c r="A63" s="44"/>
      <c r="B63" s="54">
        <f t="shared" si="3"/>
      </c>
      <c r="C63" s="54"/>
      <c r="D63" s="54"/>
      <c r="E63" s="58">
        <f t="shared" si="0"/>
      </c>
      <c r="F63" s="58"/>
      <c r="G63" s="58"/>
      <c r="H63" t="s" s="54">
        <v>113</v>
      </c>
      <c r="I63" s="54"/>
      <c r="J63" s="54"/>
      <c r="K63" s="58">
        <f t="shared" si="1"/>
      </c>
      <c r="L63" s="58"/>
      <c r="M63" s="58"/>
      <c r="N63" s="67">
        <f t="shared" si="2"/>
      </c>
    </row>
    <row r="64" ht="20.25" customHeight="1" spans="1:14" x14ac:dyDescent="0.25">
      <c r="A64" s="44"/>
      <c r="B64" s="54">
        <f t="shared" si="3"/>
      </c>
      <c r="C64" s="54"/>
      <c r="D64" s="54"/>
      <c r="E64" s="58">
        <f t="shared" si="0"/>
      </c>
      <c r="F64" s="58"/>
      <c r="G64" s="58"/>
      <c r="H64" t="s" s="54">
        <v>113</v>
      </c>
      <c r="I64" s="54"/>
      <c r="J64" s="54"/>
      <c r="K64" s="58">
        <f t="shared" si="1"/>
      </c>
      <c r="L64" s="58"/>
      <c r="M64" s="58"/>
      <c r="N64" s="67">
        <f t="shared" si="2"/>
      </c>
    </row>
    <row r="65" ht="20.25" customHeight="1" spans="1:14" x14ac:dyDescent="0.25">
      <c r="A65" s="44"/>
      <c r="B65" s="54">
        <f t="shared" si="3"/>
      </c>
      <c r="C65" s="54"/>
      <c r="D65" s="54"/>
      <c r="E65" s="58">
        <f t="shared" si="0"/>
      </c>
      <c r="F65" s="58"/>
      <c r="G65" s="58"/>
      <c r="H65" t="s" s="54">
        <v>113</v>
      </c>
      <c r="I65" s="54"/>
      <c r="J65" s="54"/>
      <c r="K65" s="58">
        <f t="shared" si="1"/>
      </c>
      <c r="L65" s="58"/>
      <c r="M65" s="58"/>
      <c r="N65" s="67">
        <f t="shared" si="2"/>
      </c>
    </row>
    <row r="66" ht="20.25" customHeight="1" spans="1:14" x14ac:dyDescent="0.25">
      <c r="A66" s="44"/>
      <c r="B66" s="54">
        <f t="shared" si="3"/>
      </c>
      <c r="C66" s="54"/>
      <c r="D66" s="54"/>
      <c r="E66" s="58">
        <f t="shared" si="0"/>
      </c>
      <c r="F66" s="58"/>
      <c r="G66" s="58"/>
      <c r="H66" t="s" s="54">
        <v>113</v>
      </c>
      <c r="I66" s="54"/>
      <c r="J66" s="54"/>
      <c r="K66" s="58">
        <f t="shared" si="1"/>
      </c>
      <c r="L66" s="58"/>
      <c r="M66" s="58"/>
      <c r="N66" s="67">
        <f t="shared" si="2"/>
      </c>
    </row>
    <row r="67" ht="20.25" customHeight="1" spans="1:14" x14ac:dyDescent="0.25">
      <c r="A67" s="44"/>
      <c r="B67" s="54">
        <f t="shared" si="3"/>
      </c>
      <c r="C67" s="54"/>
      <c r="D67" s="54"/>
      <c r="E67" s="58">
        <f t="shared" si="0"/>
      </c>
      <c r="F67" s="58"/>
      <c r="G67" s="58"/>
      <c r="H67" t="s" s="54">
        <v>113</v>
      </c>
      <c r="I67" s="54"/>
      <c r="J67" s="54"/>
      <c r="K67" s="58">
        <f t="shared" si="1"/>
      </c>
      <c r="L67" s="58"/>
      <c r="M67" s="58"/>
      <c r="N67" s="67">
        <f t="shared" si="2"/>
      </c>
    </row>
    <row r="68" ht="20.25" customHeight="1" spans="1:14" x14ac:dyDescent="0.25">
      <c r="A68" s="44"/>
      <c r="B68" s="54">
        <f t="shared" si="3"/>
      </c>
      <c r="C68" s="54"/>
      <c r="D68" s="54"/>
      <c r="E68" s="58">
        <f t="shared" si="0"/>
      </c>
      <c r="F68" s="58"/>
      <c r="G68" s="58"/>
      <c r="H68" t="s" s="54">
        <v>113</v>
      </c>
      <c r="I68" s="54"/>
      <c r="J68" s="54"/>
      <c r="K68" s="58">
        <f t="shared" si="1"/>
      </c>
      <c r="L68" s="58"/>
      <c r="M68" s="58"/>
      <c r="N68" s="67">
        <f t="shared" si="2"/>
      </c>
    </row>
  </sheetData>
  <mergeCells count="226">
    <mergeCell ref="A1:N1"/>
    <mergeCell ref="A2:N2"/>
    <mergeCell ref="A3:N3"/>
    <mergeCell ref="A4:N4"/>
    <mergeCell ref="A5:N5"/>
    <mergeCell ref="A6:C6"/>
    <mergeCell ref="E6:N6"/>
    <mergeCell ref="A7:C7"/>
    <mergeCell ref="E7:N7"/>
    <mergeCell ref="B9:D9"/>
    <mergeCell ref="E9:G9"/>
    <mergeCell ref="K9:N9"/>
    <mergeCell ref="B10:D10"/>
    <mergeCell ref="E10:G10"/>
    <mergeCell ref="K10:N10"/>
    <mergeCell ref="K11:N11"/>
    <mergeCell ref="B12:D12"/>
    <mergeCell ref="E12:G12"/>
    <mergeCell ref="B13:D13"/>
    <mergeCell ref="E13:G13"/>
    <mergeCell ref="B14:D14"/>
    <mergeCell ref="E14:G14"/>
    <mergeCell ref="B16:D16"/>
    <mergeCell ref="E16:G16"/>
    <mergeCell ref="B17:D17"/>
    <mergeCell ref="E17:G17"/>
    <mergeCell ref="B18:D18"/>
    <mergeCell ref="E18:G18"/>
    <mergeCell ref="B20:D20"/>
    <mergeCell ref="E20:G20"/>
    <mergeCell ref="H20:J20"/>
    <mergeCell ref="K20:N20"/>
    <mergeCell ref="B21:D21"/>
    <mergeCell ref="E21:G21"/>
    <mergeCell ref="H21:J21"/>
    <mergeCell ref="K21:M21"/>
    <mergeCell ref="A21:A22"/>
    <mergeCell ref="B22:D22"/>
    <mergeCell ref="E22:G22"/>
    <mergeCell ref="H22:J22"/>
    <mergeCell ref="K22:M22"/>
    <mergeCell ref="N21:N22"/>
    <mergeCell ref="B23:D23"/>
    <mergeCell ref="E23:G23"/>
    <mergeCell ref="H23:J23"/>
    <mergeCell ref="K23:M23"/>
    <mergeCell ref="B24:D24"/>
    <mergeCell ref="E24:G24"/>
    <mergeCell ref="H24:J24"/>
    <mergeCell ref="K24:M24"/>
    <mergeCell ref="B25:D25"/>
    <mergeCell ref="E25:G25"/>
    <mergeCell ref="H25:J25"/>
    <mergeCell ref="K25:M25"/>
    <mergeCell ref="B26:D26"/>
    <mergeCell ref="E26:G26"/>
    <mergeCell ref="H26:J26"/>
    <mergeCell ref="K26:M26"/>
    <mergeCell ref="B27:D27"/>
    <mergeCell ref="E27:G27"/>
    <mergeCell ref="H27:J27"/>
    <mergeCell ref="K27:M27"/>
    <mergeCell ref="B28:D28"/>
    <mergeCell ref="E28:G28"/>
    <mergeCell ref="H28:J28"/>
    <mergeCell ref="K28:M28"/>
    <mergeCell ref="B29:D29"/>
    <mergeCell ref="E29:G29"/>
    <mergeCell ref="H29:J29"/>
    <mergeCell ref="K29:M29"/>
    <mergeCell ref="B30:D30"/>
    <mergeCell ref="E30:G30"/>
    <mergeCell ref="H30:J30"/>
    <mergeCell ref="K30:M30"/>
    <mergeCell ref="B31:D31"/>
    <mergeCell ref="E31:G31"/>
    <mergeCell ref="H31:J31"/>
    <mergeCell ref="K31:M31"/>
    <mergeCell ref="B32:D32"/>
    <mergeCell ref="E32:G32"/>
    <mergeCell ref="H32:J32"/>
    <mergeCell ref="K32:M32"/>
    <mergeCell ref="B33:D33"/>
    <mergeCell ref="E33:G33"/>
    <mergeCell ref="H33:J33"/>
    <mergeCell ref="K33:M33"/>
    <mergeCell ref="B34:D34"/>
    <mergeCell ref="E34:G34"/>
    <mergeCell ref="H34:J34"/>
    <mergeCell ref="K34:M34"/>
    <mergeCell ref="B35:D35"/>
    <mergeCell ref="E35:G35"/>
    <mergeCell ref="H35:J35"/>
    <mergeCell ref="K35:M35"/>
    <mergeCell ref="B36:D36"/>
    <mergeCell ref="E36:G36"/>
    <mergeCell ref="H36:J36"/>
    <mergeCell ref="K36:M36"/>
    <mergeCell ref="B37:D37"/>
    <mergeCell ref="E37:G37"/>
    <mergeCell ref="H37:J37"/>
    <mergeCell ref="K37:M37"/>
    <mergeCell ref="B38:D38"/>
    <mergeCell ref="E38:G38"/>
    <mergeCell ref="H38:J38"/>
    <mergeCell ref="K38:M38"/>
    <mergeCell ref="B39:D39"/>
    <mergeCell ref="E39:G39"/>
    <mergeCell ref="H39:J39"/>
    <mergeCell ref="K39:M39"/>
    <mergeCell ref="B40:D40"/>
    <mergeCell ref="E40:G40"/>
    <mergeCell ref="H40:J40"/>
    <mergeCell ref="K40:M40"/>
    <mergeCell ref="B41:D41"/>
    <mergeCell ref="E41:G41"/>
    <mergeCell ref="H41:J41"/>
    <mergeCell ref="K41:M41"/>
    <mergeCell ref="B42:D42"/>
    <mergeCell ref="E42:G42"/>
    <mergeCell ref="H42:J42"/>
    <mergeCell ref="K42:M42"/>
    <mergeCell ref="B43:D43"/>
    <mergeCell ref="E43:G43"/>
    <mergeCell ref="H43:J43"/>
    <mergeCell ref="K43:M43"/>
    <mergeCell ref="B44:D44"/>
    <mergeCell ref="E44:G44"/>
    <mergeCell ref="H44:J44"/>
    <mergeCell ref="K44:M44"/>
    <mergeCell ref="B45:D45"/>
    <mergeCell ref="E45:G45"/>
    <mergeCell ref="H45:J45"/>
    <mergeCell ref="K45:M45"/>
    <mergeCell ref="B46:D46"/>
    <mergeCell ref="E46:G46"/>
    <mergeCell ref="H46:J46"/>
    <mergeCell ref="K46:M46"/>
    <mergeCell ref="B47:D47"/>
    <mergeCell ref="E47:G47"/>
    <mergeCell ref="H47:J47"/>
    <mergeCell ref="K47:M47"/>
    <mergeCell ref="B48:D48"/>
    <mergeCell ref="E48:G48"/>
    <mergeCell ref="H48:J48"/>
    <mergeCell ref="K48:M48"/>
    <mergeCell ref="B49:D49"/>
    <mergeCell ref="E49:G49"/>
    <mergeCell ref="H49:J49"/>
    <mergeCell ref="K49:M49"/>
    <mergeCell ref="B50:D50"/>
    <mergeCell ref="E50:G50"/>
    <mergeCell ref="H50:J50"/>
    <mergeCell ref="K50:M50"/>
    <mergeCell ref="B51:D51"/>
    <mergeCell ref="E51:G51"/>
    <mergeCell ref="H51:J51"/>
    <mergeCell ref="K51:M51"/>
    <mergeCell ref="B52:D52"/>
    <mergeCell ref="E52:G52"/>
    <mergeCell ref="H52:J52"/>
    <mergeCell ref="K52:M52"/>
    <mergeCell ref="B53:D53"/>
    <mergeCell ref="E53:G53"/>
    <mergeCell ref="H53:J53"/>
    <mergeCell ref="K53:M53"/>
    <mergeCell ref="B54:D54"/>
    <mergeCell ref="E54:G54"/>
    <mergeCell ref="H54:J54"/>
    <mergeCell ref="K54:M54"/>
    <mergeCell ref="B55:D55"/>
    <mergeCell ref="E55:G55"/>
    <mergeCell ref="H55:J55"/>
    <mergeCell ref="K55:M55"/>
    <mergeCell ref="B56:D56"/>
    <mergeCell ref="E56:G56"/>
    <mergeCell ref="H56:J56"/>
    <mergeCell ref="K56:M56"/>
    <mergeCell ref="B57:D57"/>
    <mergeCell ref="E57:G57"/>
    <mergeCell ref="H57:J57"/>
    <mergeCell ref="K57:M57"/>
    <mergeCell ref="B58:D58"/>
    <mergeCell ref="E58:G58"/>
    <mergeCell ref="H58:J58"/>
    <mergeCell ref="K58:M58"/>
    <mergeCell ref="B59:D59"/>
    <mergeCell ref="E59:G59"/>
    <mergeCell ref="H59:J59"/>
    <mergeCell ref="K59:M59"/>
    <mergeCell ref="B60:D60"/>
    <mergeCell ref="E60:G60"/>
    <mergeCell ref="H60:J60"/>
    <mergeCell ref="K60:M60"/>
    <mergeCell ref="B61:D61"/>
    <mergeCell ref="E61:G61"/>
    <mergeCell ref="H61:J61"/>
    <mergeCell ref="K61:M61"/>
    <mergeCell ref="B62:D62"/>
    <mergeCell ref="E62:G62"/>
    <mergeCell ref="H62:J62"/>
    <mergeCell ref="K62:M62"/>
    <mergeCell ref="B63:D63"/>
    <mergeCell ref="E63:G63"/>
    <mergeCell ref="H63:J63"/>
    <mergeCell ref="K63:M63"/>
    <mergeCell ref="B64:D64"/>
    <mergeCell ref="E64:G64"/>
    <mergeCell ref="H64:J64"/>
    <mergeCell ref="K64:M64"/>
    <mergeCell ref="B65:D65"/>
    <mergeCell ref="E65:G65"/>
    <mergeCell ref="H65:J65"/>
    <mergeCell ref="K65:M65"/>
    <mergeCell ref="B66:D66"/>
    <mergeCell ref="E66:G66"/>
    <mergeCell ref="H66:J66"/>
    <mergeCell ref="K66:M66"/>
    <mergeCell ref="B67:D67"/>
    <mergeCell ref="E67:G67"/>
    <mergeCell ref="H67:J67"/>
    <mergeCell ref="K67:M67"/>
    <mergeCell ref="B68:D68"/>
    <mergeCell ref="E68:G68"/>
    <mergeCell ref="H68:J68"/>
    <mergeCell ref="K68:M68"/>
  </mergeCells>
  <pageMargins left="0.7" right="0.7" top="0.75" bottom="0.75" header="0.3" footer="0.3"/>
  <pageSetup orientation="portrait" horizontalDpi="4294967295" verticalDpi="4294967295" scale="100" fitToWidth="1" fitToHeight="1" firstPageNumber="1" useFirstPageNumber="1" copies="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workbookViewId="0" zoomScale="140" zoomScaleNormal="140">
      <selection activeCell="D2" sqref="D2"/>
    </sheetView>
  </sheetViews>
  <sheetFormatPr defaultRowHeight="15" outlineLevelRow="0" outlineLevelCol="0" x14ac:dyDescent="0.25" defaultColWidth="11.42578125"/>
  <cols>
    <col min="1" max="1" width="15.140625" customWidth="1"/>
    <col min="2" max="2" width="15.28515625" customWidth="1"/>
    <col min="3" max="3" width="14.42578125" customWidth="1"/>
    <col min="4" max="4" width="10.85546875" customWidth="1"/>
    <col min="5" max="5" width="11.7109375" customWidth="1"/>
    <col min="6" max="6" width="14" customWidth="1"/>
    <col min="7" max="7" width="14.28515625" customWidth="1"/>
    <col min="8" max="8" width="16" customWidth="1"/>
    <col min="9" max="9" width="14" customWidth="1"/>
    <col min="10" max="10" width="14.85546875" customWidth="1"/>
  </cols>
  <sheetData>
    <row r="1" ht="23.25" customHeight="1" spans="1:10" x14ac:dyDescent="0.25">
      <c r="A1" t="s" s="2">
        <v>114</v>
      </c>
      <c r="B1" s="2"/>
      <c r="C1" s="2"/>
      <c r="D1" s="2"/>
      <c r="E1" s="2"/>
      <c r="F1" s="2"/>
      <c r="G1" s="2"/>
      <c r="H1" s="2"/>
      <c r="I1" s="2"/>
      <c r="J1" s="2"/>
    </row>
    <row r="2" spans="1:10" x14ac:dyDescent="0.25">
      <c r="A2" t="s" s="5">
        <v>1</v>
      </c>
      <c r="B2" t="s" s="3">
        <v>2</v>
      </c>
      <c r="C2" s="1"/>
      <c r="D2" s="5"/>
      <c r="E2" s="1"/>
      <c r="F2" s="1"/>
      <c r="G2" s="1"/>
      <c r="H2" s="1"/>
      <c r="I2" s="1"/>
      <c r="J2" s="1"/>
    </row>
    <row r="3" spans="1:10" x14ac:dyDescent="0.25">
      <c r="A3" t="s" s="5">
        <v>3</v>
      </c>
      <c r="B3" t="s" s="4">
        <v>4</v>
      </c>
      <c r="C3" s="1"/>
      <c r="D3" s="68"/>
      <c r="E3" s="1"/>
      <c r="F3" s="1"/>
      <c r="G3" s="1"/>
      <c r="H3" s="1"/>
      <c r="I3" s="1"/>
      <c r="J3" s="1"/>
    </row>
    <row r="4" spans="1:10" x14ac:dyDescent="0.25">
      <c r="A4" s="1"/>
      <c r="B4" s="1"/>
      <c r="C4" s="1"/>
      <c r="D4" s="1"/>
      <c r="E4" s="1"/>
      <c r="F4" s="1"/>
      <c r="G4" s="1"/>
      <c r="H4" s="1"/>
      <c r="I4" s="1"/>
      <c r="J4" s="1"/>
    </row>
    <row r="5" spans="1:10" x14ac:dyDescent="0.25">
      <c r="A5" t="s" s="6">
        <v>115</v>
      </c>
      <c r="B5" t="s" s="6">
        <v>116</v>
      </c>
      <c r="C5" t="s" s="6">
        <v>117</v>
      </c>
      <c r="D5" t="s" s="6">
        <v>10</v>
      </c>
      <c r="E5" t="s" s="6">
        <v>118</v>
      </c>
      <c r="F5" t="s" s="6">
        <v>119</v>
      </c>
      <c r="G5" t="s" s="6">
        <v>9</v>
      </c>
      <c r="H5" t="s" s="6">
        <v>8</v>
      </c>
      <c r="I5" t="s" s="6">
        <v>6</v>
      </c>
      <c r="J5" t="s" s="6">
        <v>7</v>
      </c>
    </row>
    <row r="6" spans="1:10" x14ac:dyDescent="0.25">
      <c r="A6" s="8">
        <v>1</v>
      </c>
      <c r="B6" s="8">
        <v>1</v>
      </c>
      <c r="C6" t="s" s="8">
        <v>120</v>
      </c>
      <c r="D6" s="10">
        <v>0</v>
      </c>
      <c r="E6" s="8"/>
      <c r="F6" s="8">
        <v>200</v>
      </c>
      <c r="G6" s="9">
        <v>0</v>
      </c>
      <c r="H6" s="9">
        <v>0</v>
      </c>
      <c r="I6" t="s" s="8">
        <v>13</v>
      </c>
      <c r="J6" t="s" s="8">
        <v>14</v>
      </c>
    </row>
    <row r="7" spans="1:10" x14ac:dyDescent="0.25">
      <c r="A7" s="8">
        <v>2</v>
      </c>
      <c r="B7" s="8">
        <v>2</v>
      </c>
      <c r="C7" t="s" s="8">
        <v>122</v>
      </c>
      <c r="D7" s="10">
        <v>0</v>
      </c>
      <c r="E7" s="8">
        <v>800</v>
      </c>
      <c r="F7" s="8">
        <v>90</v>
      </c>
      <c r="G7" s="9">
        <v>2.58</v>
      </c>
      <c r="H7" s="9">
        <v>2.58</v>
      </c>
      <c r="I7" t="s" s="8">
        <v>15</v>
      </c>
      <c r="J7" t="s" s="8">
        <v>16</v>
      </c>
    </row>
    <row r="8" spans="1:10" x14ac:dyDescent="0.25">
      <c r="A8" s="8">
        <v>3</v>
      </c>
      <c r="B8" s="8">
        <v>3</v>
      </c>
      <c r="C8" t="s" s="8">
        <v>123</v>
      </c>
      <c r="D8" s="10">
        <v>0</v>
      </c>
      <c r="E8" s="8">
        <v>100</v>
      </c>
      <c r="F8" s="8">
        <v>20</v>
      </c>
      <c r="G8" s="9">
        <v>3.66</v>
      </c>
      <c r="H8" s="9">
        <v>1.08</v>
      </c>
      <c r="I8" t="s" s="8">
        <v>17</v>
      </c>
      <c r="J8" t="s" s="8">
        <v>18</v>
      </c>
    </row>
    <row r="9" spans="1:10" x14ac:dyDescent="0.25">
      <c r="A9" s="8">
        <v>4</v>
      </c>
      <c r="B9" s="8">
        <v>4</v>
      </c>
      <c r="C9" t="s" s="8">
        <v>124</v>
      </c>
      <c r="D9" s="10">
        <v>45</v>
      </c>
      <c r="E9" s="8">
        <v>1000</v>
      </c>
      <c r="F9" s="8">
        <v>90</v>
      </c>
      <c r="G9" s="9">
        <v>4.69</v>
      </c>
      <c r="H9" s="9">
        <v>1.03</v>
      </c>
      <c r="I9" t="s" s="8">
        <v>19</v>
      </c>
      <c r="J9" t="s" s="8">
        <v>20</v>
      </c>
    </row>
    <row r="10" spans="1:10" x14ac:dyDescent="0.25">
      <c r="A10" s="8">
        <v>6</v>
      </c>
      <c r="B10" s="8">
        <v>5</v>
      </c>
      <c r="C10" t="s" s="8">
        <v>125</v>
      </c>
      <c r="D10" s="10">
        <v>45</v>
      </c>
      <c r="E10" s="8">
        <v>1000</v>
      </c>
      <c r="F10" s="8">
        <v>90</v>
      </c>
      <c r="G10" s="9">
        <v>5.82</v>
      </c>
      <c r="H10" s="9">
        <v>1.01</v>
      </c>
      <c r="I10" t="s" s="8">
        <v>23</v>
      </c>
      <c r="J10" t="s" s="8">
        <v>24</v>
      </c>
    </row>
    <row r="11" spans="1:10" x14ac:dyDescent="0.25">
      <c r="A11" s="8">
        <v>7</v>
      </c>
      <c r="B11" s="8">
        <v>6</v>
      </c>
      <c r="C11" t="s" s="8">
        <v>122</v>
      </c>
      <c r="D11" s="10">
        <v>45</v>
      </c>
      <c r="E11" s="8">
        <v>800</v>
      </c>
      <c r="F11" s="8">
        <v>90</v>
      </c>
      <c r="G11" s="9">
        <v>9.37</v>
      </c>
      <c r="H11" s="9">
        <v>3.55</v>
      </c>
      <c r="I11" t="s" s="8">
        <v>25</v>
      </c>
      <c r="J11" t="s" s="8">
        <v>26</v>
      </c>
    </row>
    <row r="12" spans="1:10" x14ac:dyDescent="0.25">
      <c r="A12" s="8">
        <v>8</v>
      </c>
      <c r="B12" s="8">
        <v>7</v>
      </c>
      <c r="C12" t="s" s="8">
        <v>126</v>
      </c>
      <c r="D12" s="10">
        <v>45</v>
      </c>
      <c r="E12" s="8">
        <v>1000</v>
      </c>
      <c r="F12" s="8">
        <v>90</v>
      </c>
      <c r="G12" s="9">
        <v>10</v>
      </c>
      <c r="H12" s="9">
        <v>0.63</v>
      </c>
      <c r="I12" t="s" s="8">
        <v>27</v>
      </c>
      <c r="J12" t="s" s="8">
        <v>28</v>
      </c>
    </row>
    <row r="13" spans="1:10" x14ac:dyDescent="0.25">
      <c r="A13" s="8">
        <v>10</v>
      </c>
      <c r="B13" s="8">
        <v>8</v>
      </c>
      <c r="C13" t="s" s="8">
        <v>122</v>
      </c>
      <c r="D13" s="10">
        <v>45</v>
      </c>
      <c r="E13" s="8">
        <v>600</v>
      </c>
      <c r="F13" s="8">
        <v>200</v>
      </c>
      <c r="G13" s="9">
        <v>11.09</v>
      </c>
      <c r="H13" s="9">
        <v>0.65</v>
      </c>
      <c r="I13" t="s" s="8">
        <v>31</v>
      </c>
      <c r="J13" t="s" s="8">
        <v>32</v>
      </c>
    </row>
    <row r="14" spans="1:10" x14ac:dyDescent="0.25">
      <c r="A14" s="8">
        <v>12</v>
      </c>
      <c r="B14" s="8">
        <v>9</v>
      </c>
      <c r="C14" t="s" s="8">
        <v>128</v>
      </c>
      <c r="D14" s="10">
        <v>45</v>
      </c>
      <c r="E14" s="8">
        <v>1000</v>
      </c>
      <c r="F14" s="8">
        <v>90</v>
      </c>
      <c r="G14" s="9">
        <v>11.57</v>
      </c>
      <c r="H14" s="9">
        <v>0.18</v>
      </c>
      <c r="I14" t="s" s="8">
        <v>35</v>
      </c>
      <c r="J14" t="s" s="8">
        <v>36</v>
      </c>
    </row>
    <row r="15" spans="1:10" x14ac:dyDescent="0.25">
      <c r="A15" s="8">
        <v>14</v>
      </c>
      <c r="B15" s="8">
        <v>10</v>
      </c>
      <c r="C15" t="s" s="8">
        <v>129</v>
      </c>
      <c r="D15" s="10">
        <v>45</v>
      </c>
      <c r="E15" s="8"/>
      <c r="F15" s="8">
        <v>300</v>
      </c>
      <c r="G15" s="9">
        <v>16.93</v>
      </c>
      <c r="H15" s="9">
        <v>5.28</v>
      </c>
      <c r="I15" t="s" s="8">
        <v>39</v>
      </c>
      <c r="J15" t="s" s="8">
        <v>40</v>
      </c>
    </row>
    <row r="16" spans="1:10" x14ac:dyDescent="0.25">
      <c r="A16" s="8">
        <v>16</v>
      </c>
      <c r="B16" s="8">
        <v>11</v>
      </c>
      <c r="C16" t="s" s="8">
        <v>125</v>
      </c>
      <c r="D16" s="10">
        <v>45</v>
      </c>
      <c r="E16" s="8">
        <v>1000</v>
      </c>
      <c r="F16" s="8">
        <v>90</v>
      </c>
      <c r="G16" s="9">
        <v>17.81</v>
      </c>
      <c r="H16" s="9">
        <v>0.12</v>
      </c>
      <c r="I16" t="s" s="8">
        <v>43</v>
      </c>
      <c r="J16" t="s" s="8">
        <v>44</v>
      </c>
    </row>
    <row r="17" spans="1:10" x14ac:dyDescent="0.25">
      <c r="A17" s="8">
        <v>17</v>
      </c>
      <c r="B17" s="8">
        <v>12</v>
      </c>
      <c r="C17" t="s" s="8">
        <v>130</v>
      </c>
      <c r="D17" s="10">
        <v>45</v>
      </c>
      <c r="E17" s="8">
        <v>1000</v>
      </c>
      <c r="F17" s="8">
        <v>90</v>
      </c>
      <c r="G17" s="9">
        <v>18.94</v>
      </c>
      <c r="H17" s="9">
        <v>1.14</v>
      </c>
      <c r="I17" t="s" s="8">
        <v>45</v>
      </c>
      <c r="J17" t="s" s="8">
        <v>46</v>
      </c>
    </row>
    <row r="18" spans="1:10" x14ac:dyDescent="0.25">
      <c r="A18" s="8">
        <v>21</v>
      </c>
      <c r="B18" s="8">
        <v>13</v>
      </c>
      <c r="C18" t="s" s="8">
        <v>131</v>
      </c>
      <c r="D18" s="10">
        <v>45</v>
      </c>
      <c r="E18" s="8">
        <v>800</v>
      </c>
      <c r="F18" s="8">
        <v>90</v>
      </c>
      <c r="G18" s="9">
        <v>22.08</v>
      </c>
      <c r="H18" s="9">
        <v>0.28</v>
      </c>
      <c r="I18" t="s" s="8">
        <v>53</v>
      </c>
      <c r="J18" t="s" s="8">
        <v>54</v>
      </c>
    </row>
    <row r="19" spans="1:10" x14ac:dyDescent="0.25">
      <c r="A19" s="8">
        <v>22</v>
      </c>
      <c r="B19" s="8">
        <v>14</v>
      </c>
      <c r="C19" t="s" s="8">
        <v>132</v>
      </c>
      <c r="D19" s="10">
        <v>40</v>
      </c>
      <c r="E19" s="8">
        <v>1000</v>
      </c>
      <c r="F19" s="8">
        <v>90</v>
      </c>
      <c r="G19" s="9">
        <v>22.08</v>
      </c>
      <c r="H19" s="9">
        <v>0.01</v>
      </c>
      <c r="I19" t="s" s="8">
        <v>55</v>
      </c>
      <c r="J19" t="s" s="8">
        <v>56</v>
      </c>
    </row>
    <row r="20" spans="1:10" x14ac:dyDescent="0.25">
      <c r="A20" s="8">
        <v>26</v>
      </c>
      <c r="B20" s="8">
        <v>15</v>
      </c>
      <c r="C20" t="s" s="8">
        <v>133</v>
      </c>
      <c r="D20" s="10">
        <v>40</v>
      </c>
      <c r="E20" s="8">
        <v>1000</v>
      </c>
      <c r="F20" s="8">
        <v>90</v>
      </c>
      <c r="G20" s="9">
        <v>2.32</v>
      </c>
      <c r="H20" s="9">
        <v>0.51</v>
      </c>
      <c r="I20" t="s" s="8">
        <v>63</v>
      </c>
      <c r="J20" t="s" s="8">
        <v>64</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TSD Stage Info</vt:lpstr>
      <vt:lpstr>Time Control Worksheet</vt:lpstr>
      <vt:lpstr>Time Control Calculation</vt:lpstr>
      <vt:lpstr>Control Waypoints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Unknown</cp:lastModifiedBy>
  <dcterms:created xsi:type="dcterms:W3CDTF">2021-09-27T18:21:56Z</dcterms:created>
  <dcterms:modified xsi:type="dcterms:W3CDTF">2024-11-22T05:15:11Z</dcterms:modified>
</cp:coreProperties>
</file>